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-kosaka\Dropbox\00_新サイト\download\"/>
    </mc:Choice>
  </mc:AlternateContent>
  <bookViews>
    <workbookView xWindow="-105" yWindow="-105" windowWidth="20715" windowHeight="13275"/>
  </bookViews>
  <sheets>
    <sheet name="0_使い方" sheetId="7" r:id="rId1"/>
    <sheet name="1_スコアシート" sheetId="13" r:id="rId2"/>
    <sheet name="Sheet2" sheetId="17" state="hidden" r:id="rId3"/>
    <sheet name="2_入力" sheetId="4" r:id="rId4"/>
    <sheet name="3_メンバー表" sheetId="16" r:id="rId5"/>
    <sheet name="4_チーム表" sheetId="14" r:id="rId6"/>
    <sheet name="5_ゲーム表" sheetId="15" r:id="rId7"/>
  </sheets>
  <externalReferences>
    <externalReference r:id="rId8"/>
    <externalReference r:id="rId9"/>
  </externalReferences>
  <definedNames>
    <definedName name="Aチーム名" localSheetId="2">'[1]2_入力'!$J$2</definedName>
    <definedName name="Aチーム名">'2_入力'!$B$8</definedName>
    <definedName name="A記号" localSheetId="2">'[1]2_入力'!$L$2</definedName>
    <definedName name="A記号">'2_入力'!$C$8</definedName>
    <definedName name="Bチーム名" localSheetId="2">'[1]2_入力'!$O$2</definedName>
    <definedName name="Bチーム名">'2_入力'!$F$8</definedName>
    <definedName name="B記号" localSheetId="2">'[1]2_入力'!$Q$2</definedName>
    <definedName name="B記号">'2_入力'!$G$8</definedName>
    <definedName name="Game.No">'2_入力'!$B$3</definedName>
    <definedName name="game_list" localSheetId="2">'[1]5_ゲーム表'!$B$2:$J$51</definedName>
    <definedName name="game_list">'5_ゲーム表'!$B$2:$G$51</definedName>
    <definedName name="_xlnm.Print_Area" localSheetId="0">'0_使い方'!$A$1:$D$29</definedName>
    <definedName name="_xlnm.Print_Area" localSheetId="1">'1_スコアシート'!$A$2:$AJ$58</definedName>
    <definedName name="_xlnm.Print_Area" localSheetId="3">'2_入力'!$A$1:$H$29</definedName>
    <definedName name="_xlnm.Print_Area" localSheetId="4">'3_メンバー表'!$H$1:$AP$55</definedName>
    <definedName name="team_list" localSheetId="2">'[1]4_チーム表'!$G$4:$LN$25</definedName>
    <definedName name="team_list">'4_チーム表'!$B$6:$DQ$27</definedName>
    <definedName name="ゲーム記号" localSheetId="2">[2]入力!$B$3</definedName>
    <definedName name="月" localSheetId="2">[2]入力!$B$5</definedName>
    <definedName name="時間" localSheetId="2">'[1]2_入力'!$B$10</definedName>
    <definedName name="時間">'2_入力'!$B$5</definedName>
    <definedName name="場所" localSheetId="2">'[1]2_入力'!$B$11</definedName>
    <definedName name="場所">'2_入力'!$B$2</definedName>
    <definedName name="大会名" localSheetId="2">'[1]2_入力'!$B$3</definedName>
    <definedName name="大会名">'2_入力'!$B$1</definedName>
    <definedName name="日" localSheetId="2">[2]入力!$B$6</definedName>
    <definedName name="日付">'2_入力'!$B$4</definedName>
    <definedName name="年" localSheetId="2">[2]入力!$B$4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9" i="16" l="1"/>
  <c r="I30" i="16" s="1"/>
  <c r="AF30" i="16" s="1"/>
  <c r="D50" i="16"/>
  <c r="AI50" i="16" s="1"/>
  <c r="D49" i="16"/>
  <c r="AI49" i="16" s="1"/>
  <c r="F48" i="16"/>
  <c r="AD48" i="16" s="1"/>
  <c r="E48" i="16"/>
  <c r="P48" i="16" s="1"/>
  <c r="D48" i="16"/>
  <c r="F47" i="16"/>
  <c r="E47" i="16"/>
  <c r="AB47" i="16" s="1"/>
  <c r="D47" i="16"/>
  <c r="V47" i="16" s="1"/>
  <c r="F46" i="16"/>
  <c r="E46" i="16"/>
  <c r="D46" i="16"/>
  <c r="J46" i="16" s="1"/>
  <c r="F45" i="16"/>
  <c r="AD45" i="16" s="1"/>
  <c r="E45" i="16"/>
  <c r="D45" i="16"/>
  <c r="F44" i="16"/>
  <c r="AD44" i="16" s="1"/>
  <c r="E44" i="16"/>
  <c r="P44" i="16" s="1"/>
  <c r="D44" i="16"/>
  <c r="F43" i="16"/>
  <c r="E43" i="16"/>
  <c r="AB43" i="16" s="1"/>
  <c r="D43" i="16"/>
  <c r="V43" i="16" s="1"/>
  <c r="F42" i="16"/>
  <c r="E42" i="16"/>
  <c r="D42" i="16"/>
  <c r="V42" i="16" s="1"/>
  <c r="F41" i="16"/>
  <c r="AD41" i="16" s="1"/>
  <c r="E41" i="16"/>
  <c r="D41" i="16"/>
  <c r="F40" i="16"/>
  <c r="R40" i="16" s="1"/>
  <c r="E40" i="16"/>
  <c r="P40" i="16" s="1"/>
  <c r="D40" i="16"/>
  <c r="F39" i="16"/>
  <c r="E39" i="16"/>
  <c r="AB39" i="16" s="1"/>
  <c r="D39" i="16"/>
  <c r="V39" i="16" s="1"/>
  <c r="F38" i="16"/>
  <c r="E38" i="16"/>
  <c r="D38" i="16"/>
  <c r="J38" i="16" s="1"/>
  <c r="F37" i="16"/>
  <c r="AD37" i="16" s="1"/>
  <c r="E37" i="16"/>
  <c r="D37" i="16"/>
  <c r="F36" i="16"/>
  <c r="AO36" i="16" s="1"/>
  <c r="E36" i="16"/>
  <c r="P36" i="16" s="1"/>
  <c r="D36" i="16"/>
  <c r="F35" i="16"/>
  <c r="E35" i="16"/>
  <c r="AB35" i="16" s="1"/>
  <c r="D35" i="16"/>
  <c r="V35" i="16" s="1"/>
  <c r="F34" i="16"/>
  <c r="E34" i="16"/>
  <c r="D34" i="16"/>
  <c r="J34" i="16" s="1"/>
  <c r="F33" i="16"/>
  <c r="AD33" i="16" s="1"/>
  <c r="E33" i="16"/>
  <c r="AB33" i="16" s="1"/>
  <c r="D33" i="16"/>
  <c r="F32" i="16"/>
  <c r="AO32" i="16" s="1"/>
  <c r="E32" i="16"/>
  <c r="P32" i="16" s="1"/>
  <c r="D32" i="16"/>
  <c r="J32" i="16" s="1"/>
  <c r="F31" i="16"/>
  <c r="AD31" i="16" s="1"/>
  <c r="E31" i="16"/>
  <c r="AM31" i="16" s="1"/>
  <c r="D31" i="16"/>
  <c r="AO48" i="16"/>
  <c r="AG48" i="16"/>
  <c r="V48" i="16"/>
  <c r="R48" i="16"/>
  <c r="J48" i="16"/>
  <c r="AO47" i="16"/>
  <c r="AM47" i="16"/>
  <c r="AD47" i="16"/>
  <c r="R47" i="16"/>
  <c r="P47" i="16"/>
  <c r="J47" i="16"/>
  <c r="AO46" i="16"/>
  <c r="AM46" i="16"/>
  <c r="AG46" i="16"/>
  <c r="AD46" i="16"/>
  <c r="AB46" i="16"/>
  <c r="R46" i="16"/>
  <c r="P46" i="16"/>
  <c r="AM45" i="16"/>
  <c r="AG45" i="16"/>
  <c r="AB45" i="16"/>
  <c r="V45" i="16"/>
  <c r="P45" i="16"/>
  <c r="J45" i="16"/>
  <c r="AG44" i="16"/>
  <c r="V44" i="16"/>
  <c r="J44" i="16"/>
  <c r="AO43" i="16"/>
  <c r="AM43" i="16"/>
  <c r="AD43" i="16"/>
  <c r="R43" i="16"/>
  <c r="P43" i="16"/>
  <c r="AO42" i="16"/>
  <c r="AM42" i="16"/>
  <c r="AD42" i="16"/>
  <c r="AB42" i="16"/>
  <c r="R42" i="16"/>
  <c r="P42" i="16"/>
  <c r="AM41" i="16"/>
  <c r="AG41" i="16"/>
  <c r="AB41" i="16"/>
  <c r="V41" i="16"/>
  <c r="P41" i="16"/>
  <c r="J41" i="16"/>
  <c r="AG40" i="16"/>
  <c r="V40" i="16"/>
  <c r="J40" i="16"/>
  <c r="AO39" i="16"/>
  <c r="AM39" i="16"/>
  <c r="AD39" i="16"/>
  <c r="R39" i="16"/>
  <c r="P39" i="16"/>
  <c r="AO38" i="16"/>
  <c r="AM38" i="16"/>
  <c r="AD38" i="16"/>
  <c r="AB38" i="16"/>
  <c r="V38" i="16"/>
  <c r="R38" i="16"/>
  <c r="P38" i="16"/>
  <c r="AM37" i="16"/>
  <c r="AG37" i="16"/>
  <c r="AB37" i="16"/>
  <c r="V37" i="16"/>
  <c r="P37" i="16"/>
  <c r="J37" i="16"/>
  <c r="AG36" i="16"/>
  <c r="V36" i="16"/>
  <c r="J36" i="16"/>
  <c r="AO35" i="16"/>
  <c r="AM35" i="16"/>
  <c r="AD35" i="16"/>
  <c r="R35" i="16"/>
  <c r="P35" i="16"/>
  <c r="AO34" i="16"/>
  <c r="AM34" i="16"/>
  <c r="AG34" i="16"/>
  <c r="AD34" i="16"/>
  <c r="AB34" i="16"/>
  <c r="R34" i="16"/>
  <c r="P34" i="16"/>
  <c r="AG33" i="16"/>
  <c r="V33" i="16"/>
  <c r="J33" i="16"/>
  <c r="AM48" i="16" l="1"/>
  <c r="AD40" i="16"/>
  <c r="AO44" i="16"/>
  <c r="R44" i="16"/>
  <c r="AD36" i="16"/>
  <c r="AO40" i="16"/>
  <c r="AM33" i="16"/>
  <c r="P33" i="16"/>
  <c r="J42" i="16"/>
  <c r="AG38" i="16"/>
  <c r="L49" i="16"/>
  <c r="X49" i="16"/>
  <c r="L50" i="16"/>
  <c r="AD32" i="16"/>
  <c r="R31" i="16"/>
  <c r="AO31" i="16"/>
  <c r="AB31" i="16"/>
  <c r="V32" i="16"/>
  <c r="AG32" i="16"/>
  <c r="AM32" i="16"/>
  <c r="R33" i="16"/>
  <c r="V34" i="16"/>
  <c r="AG42" i="16"/>
  <c r="V46" i="16"/>
  <c r="X50" i="16"/>
  <c r="R32" i="16"/>
  <c r="P31" i="16"/>
  <c r="R36" i="16"/>
  <c r="J39" i="16"/>
  <c r="AM40" i="16"/>
  <c r="R41" i="16"/>
  <c r="J35" i="16"/>
  <c r="AM36" i="16"/>
  <c r="R37" i="16"/>
  <c r="J43" i="16"/>
  <c r="AM44" i="16"/>
  <c r="R45" i="16"/>
  <c r="AB32" i="16"/>
  <c r="AB36" i="16"/>
  <c r="AB40" i="16"/>
  <c r="AB44" i="16"/>
  <c r="AB48" i="16"/>
  <c r="AO33" i="16"/>
  <c r="AG35" i="16"/>
  <c r="AO37" i="16"/>
  <c r="AG39" i="16"/>
  <c r="AO41" i="16"/>
  <c r="AG43" i="16"/>
  <c r="AO45" i="16"/>
  <c r="AG47" i="16"/>
  <c r="V31" i="16"/>
  <c r="J31" i="16"/>
  <c r="AG31" i="16"/>
  <c r="U30" i="16"/>
  <c r="CT6" i="14"/>
  <c r="CW6" i="14"/>
  <c r="DP6" i="14"/>
  <c r="DO6" i="14"/>
  <c r="DM6" i="14"/>
  <c r="DL6" i="14"/>
  <c r="DJ6" i="14"/>
  <c r="DI6" i="14"/>
  <c r="DG6" i="14"/>
  <c r="DF6" i="14"/>
  <c r="DD6" i="14"/>
  <c r="DC6" i="14"/>
  <c r="DA6" i="14"/>
  <c r="CZ6" i="14"/>
  <c r="CX6" i="14"/>
  <c r="CU6" i="14"/>
  <c r="CR6" i="14"/>
  <c r="CQ6" i="14"/>
  <c r="CO6" i="14"/>
  <c r="CN6" i="14"/>
  <c r="CP6" i="14"/>
  <c r="CL6" i="14"/>
  <c r="CV6" i="14"/>
  <c r="CS6" i="14"/>
  <c r="CM6" i="14"/>
  <c r="CK6" i="14"/>
  <c r="CI6" i="14"/>
  <c r="CH6" i="14"/>
  <c r="CG6" i="14"/>
  <c r="CF6" i="14"/>
  <c r="CE6" i="14"/>
  <c r="CD6" i="14"/>
  <c r="CC6" i="14"/>
  <c r="CB6" i="14"/>
  <c r="CA6" i="14"/>
  <c r="BZ6" i="14"/>
  <c r="BY6" i="14"/>
  <c r="BW6" i="14"/>
  <c r="BV6" i="14"/>
  <c r="BU6" i="14"/>
  <c r="BT6" i="14"/>
  <c r="BS6" i="14"/>
  <c r="BR6" i="14"/>
  <c r="BQ6" i="14"/>
  <c r="BP6" i="14"/>
  <c r="BO6" i="14"/>
  <c r="BN6" i="14"/>
  <c r="BM6" i="14"/>
  <c r="BK6" i="14"/>
  <c r="BJ6" i="14"/>
  <c r="BI6" i="14"/>
  <c r="BH6" i="14"/>
  <c r="BG6" i="14"/>
  <c r="BF6" i="14"/>
  <c r="BE6" i="14"/>
  <c r="BD6" i="14"/>
  <c r="BC6" i="14"/>
  <c r="BB6" i="14"/>
  <c r="BA6" i="14"/>
  <c r="AY6" i="14"/>
  <c r="AX6" i="14"/>
  <c r="AW6" i="14"/>
  <c r="AV6" i="14"/>
  <c r="AU6" i="14"/>
  <c r="AT6" i="14"/>
  <c r="AS6" i="14"/>
  <c r="AR6" i="14"/>
  <c r="AQ6" i="14"/>
  <c r="AP6" i="14"/>
  <c r="AO6" i="14"/>
  <c r="AM6" i="14"/>
  <c r="AL6" i="14"/>
  <c r="AK6" i="14"/>
  <c r="AJ6" i="14"/>
  <c r="AI6" i="14"/>
  <c r="AH6" i="14"/>
  <c r="AG6" i="14"/>
  <c r="AF6" i="14"/>
  <c r="AE6" i="14"/>
  <c r="AD6" i="14"/>
  <c r="AC6" i="14"/>
  <c r="AA6" i="14"/>
  <c r="Z6" i="14"/>
  <c r="X6" i="14"/>
  <c r="W6" i="14"/>
  <c r="U6" i="14"/>
  <c r="T6" i="14"/>
  <c r="R6" i="14"/>
  <c r="Q6" i="14"/>
  <c r="O6" i="14"/>
  <c r="N6" i="14"/>
  <c r="L6" i="14"/>
  <c r="K6" i="14"/>
  <c r="M6" i="14"/>
  <c r="I6" i="14"/>
  <c r="H6" i="14"/>
  <c r="K4" i="14" l="1"/>
  <c r="N4" i="14" s="1"/>
  <c r="Q4" i="14" s="1"/>
  <c r="T4" i="14" s="1"/>
  <c r="W4" i="14" s="1"/>
  <c r="Z4" i="14" s="1"/>
  <c r="AC4" i="14" s="1"/>
  <c r="AF4" i="14" s="1"/>
  <c r="AI4" i="14" s="1"/>
  <c r="AL4" i="14" s="1"/>
  <c r="AO4" i="14" s="1"/>
  <c r="AR4" i="14" s="1"/>
  <c r="AU4" i="14" s="1"/>
  <c r="AX4" i="14" s="1"/>
  <c r="BA4" i="14" s="1"/>
  <c r="BD4" i="14" s="1"/>
  <c r="BG4" i="14" s="1"/>
  <c r="BJ4" i="14" s="1"/>
  <c r="BM4" i="14" s="1"/>
  <c r="BP4" i="14" s="1"/>
  <c r="BS4" i="14" s="1"/>
  <c r="BV4" i="14" s="1"/>
  <c r="BY4" i="14" s="1"/>
  <c r="CB4" i="14" s="1"/>
  <c r="CE4" i="14" s="1"/>
  <c r="CH4" i="14" s="1"/>
  <c r="CK4" i="14" s="1"/>
  <c r="CN4" i="14" s="1"/>
  <c r="CQ4" i="14" s="1"/>
  <c r="CT4" i="14" s="1"/>
  <c r="CW4" i="14" s="1"/>
  <c r="CZ4" i="14" s="1"/>
  <c r="DC4" i="14" s="1"/>
  <c r="DF4" i="14" s="1"/>
  <c r="DI4" i="14" s="1"/>
  <c r="DL4" i="14" s="1"/>
  <c r="DO4" i="14" s="1"/>
  <c r="D6" i="13"/>
  <c r="G8" i="4"/>
  <c r="C8" i="4"/>
  <c r="B5" i="4"/>
  <c r="B4" i="4"/>
  <c r="C3" i="4"/>
  <c r="B2" i="4"/>
  <c r="AI4" i="13" l="1"/>
  <c r="H85" i="13" l="1"/>
  <c r="H84" i="13"/>
  <c r="H83" i="13"/>
  <c r="H82" i="13"/>
  <c r="H81" i="13"/>
  <c r="H80" i="13"/>
  <c r="H79" i="13"/>
  <c r="H78" i="13"/>
  <c r="T4" i="13" l="1"/>
  <c r="AO2" i="16" l="1"/>
  <c r="I7" i="16" l="1"/>
  <c r="J8" i="16"/>
  <c r="P8" i="16"/>
  <c r="R8" i="16"/>
  <c r="V8" i="16"/>
  <c r="AB8" i="16"/>
  <c r="AD8" i="16"/>
  <c r="AG8" i="16"/>
  <c r="AM8" i="16"/>
  <c r="AO8" i="16"/>
  <c r="J9" i="16"/>
  <c r="P9" i="16"/>
  <c r="R9" i="16"/>
  <c r="V9" i="16"/>
  <c r="AB9" i="16"/>
  <c r="AD9" i="16"/>
  <c r="AG9" i="16"/>
  <c r="AM9" i="16"/>
  <c r="AO9" i="16"/>
  <c r="J10" i="16"/>
  <c r="P10" i="16"/>
  <c r="R10" i="16"/>
  <c r="V10" i="16"/>
  <c r="AB10" i="16"/>
  <c r="AD10" i="16"/>
  <c r="AG10" i="16"/>
  <c r="AM10" i="16"/>
  <c r="AO10" i="16"/>
  <c r="J11" i="16"/>
  <c r="P11" i="16"/>
  <c r="R11" i="16"/>
  <c r="V11" i="16"/>
  <c r="AB11" i="16"/>
  <c r="AD11" i="16"/>
  <c r="AG11" i="16"/>
  <c r="AM11" i="16"/>
  <c r="AO11" i="16"/>
  <c r="J12" i="16"/>
  <c r="P12" i="16"/>
  <c r="R12" i="16"/>
  <c r="V12" i="16"/>
  <c r="AB12" i="16"/>
  <c r="AD12" i="16"/>
  <c r="AG12" i="16"/>
  <c r="AM12" i="16"/>
  <c r="AO12" i="16"/>
  <c r="J13" i="16"/>
  <c r="P13" i="16"/>
  <c r="R13" i="16"/>
  <c r="V13" i="16"/>
  <c r="AB13" i="16"/>
  <c r="AD13" i="16"/>
  <c r="AG13" i="16"/>
  <c r="AM13" i="16"/>
  <c r="AO13" i="16"/>
  <c r="J14" i="16"/>
  <c r="P14" i="16"/>
  <c r="R14" i="16"/>
  <c r="V14" i="16"/>
  <c r="AB14" i="16"/>
  <c r="AD14" i="16"/>
  <c r="AG14" i="16"/>
  <c r="AM14" i="16"/>
  <c r="AO14" i="16"/>
  <c r="J15" i="16"/>
  <c r="P15" i="16"/>
  <c r="R15" i="16"/>
  <c r="V15" i="16"/>
  <c r="AB15" i="16"/>
  <c r="AD15" i="16"/>
  <c r="AG15" i="16"/>
  <c r="AM15" i="16"/>
  <c r="AO15" i="16"/>
  <c r="J16" i="16"/>
  <c r="P16" i="16"/>
  <c r="R16" i="16"/>
  <c r="V16" i="16"/>
  <c r="AB16" i="16"/>
  <c r="AD16" i="16"/>
  <c r="AG16" i="16"/>
  <c r="AM16" i="16"/>
  <c r="AO16" i="16"/>
  <c r="J17" i="16"/>
  <c r="P17" i="16"/>
  <c r="R17" i="16"/>
  <c r="V17" i="16"/>
  <c r="AB17" i="16"/>
  <c r="AD17" i="16"/>
  <c r="AG17" i="16"/>
  <c r="AM17" i="16"/>
  <c r="AO17" i="16"/>
  <c r="J18" i="16"/>
  <c r="P18" i="16"/>
  <c r="R18" i="16"/>
  <c r="V18" i="16"/>
  <c r="AB18" i="16"/>
  <c r="AD18" i="16"/>
  <c r="AG18" i="16"/>
  <c r="AM18" i="16"/>
  <c r="AO18" i="16"/>
  <c r="J19" i="16"/>
  <c r="P19" i="16"/>
  <c r="R19" i="16"/>
  <c r="V19" i="16"/>
  <c r="AB19" i="16"/>
  <c r="AD19" i="16"/>
  <c r="AG19" i="16"/>
  <c r="AM19" i="16"/>
  <c r="AO19" i="16"/>
  <c r="J20" i="16"/>
  <c r="P20" i="16"/>
  <c r="R20" i="16"/>
  <c r="V20" i="16"/>
  <c r="AB20" i="16"/>
  <c r="AD20" i="16"/>
  <c r="AG20" i="16"/>
  <c r="AM20" i="16"/>
  <c r="AO20" i="16"/>
  <c r="J21" i="16"/>
  <c r="P21" i="16"/>
  <c r="R21" i="16"/>
  <c r="V21" i="16"/>
  <c r="AB21" i="16"/>
  <c r="AD21" i="16"/>
  <c r="AG21" i="16"/>
  <c r="AM21" i="16"/>
  <c r="AO21" i="16"/>
  <c r="J22" i="16"/>
  <c r="P22" i="16"/>
  <c r="R22" i="16"/>
  <c r="V22" i="16"/>
  <c r="AB22" i="16"/>
  <c r="AD22" i="16"/>
  <c r="AG22" i="16"/>
  <c r="AM22" i="16"/>
  <c r="AO22" i="16"/>
  <c r="J23" i="16"/>
  <c r="P23" i="16"/>
  <c r="R23" i="16"/>
  <c r="V23" i="16"/>
  <c r="AB23" i="16"/>
  <c r="AD23" i="16"/>
  <c r="AG23" i="16"/>
  <c r="AM23" i="16"/>
  <c r="AO23" i="16"/>
  <c r="J24" i="16"/>
  <c r="P24" i="16"/>
  <c r="R24" i="16"/>
  <c r="V24" i="16"/>
  <c r="AB24" i="16"/>
  <c r="AD24" i="16"/>
  <c r="AG24" i="16"/>
  <c r="AM24" i="16"/>
  <c r="AO24" i="16"/>
  <c r="J25" i="16"/>
  <c r="P25" i="16"/>
  <c r="R25" i="16"/>
  <c r="V25" i="16"/>
  <c r="AB25" i="16"/>
  <c r="AD25" i="16"/>
  <c r="AG25" i="16"/>
  <c r="AM25" i="16"/>
  <c r="AO25" i="16"/>
  <c r="L26" i="16"/>
  <c r="X26" i="16"/>
  <c r="AI26" i="16"/>
  <c r="L27" i="16"/>
  <c r="X27" i="16"/>
  <c r="AI27" i="16"/>
  <c r="AF7" i="16" l="1"/>
  <c r="U7" i="16"/>
  <c r="DQ6" i="14"/>
  <c r="DN6" i="14"/>
  <c r="DK6" i="14"/>
  <c r="DH6" i="14"/>
  <c r="DE6" i="14"/>
  <c r="DB6" i="14"/>
  <c r="CY6" i="14"/>
  <c r="CJ6" i="14"/>
  <c r="BX6" i="14"/>
  <c r="BL6" i="14"/>
  <c r="AZ6" i="14"/>
  <c r="AN6" i="14"/>
  <c r="AB6" i="14"/>
  <c r="Y6" i="14"/>
  <c r="V6" i="14"/>
  <c r="S6" i="14"/>
  <c r="P6" i="14"/>
  <c r="J6" i="14"/>
  <c r="G6" i="14"/>
  <c r="F6" i="14"/>
  <c r="E6" i="14"/>
  <c r="D6" i="14"/>
  <c r="C6" i="14"/>
  <c r="B6" i="14"/>
  <c r="H112" i="13"/>
  <c r="H111" i="13"/>
  <c r="H110" i="13"/>
  <c r="H109" i="13"/>
  <c r="H108" i="13"/>
  <c r="H107" i="13"/>
  <c r="H106" i="13"/>
  <c r="H105" i="13"/>
  <c r="H104" i="13"/>
  <c r="H103" i="13"/>
  <c r="H102" i="13"/>
  <c r="H101" i="13"/>
  <c r="H100" i="13"/>
  <c r="H99" i="13"/>
  <c r="H98" i="13"/>
  <c r="H97" i="13"/>
  <c r="H96" i="13"/>
  <c r="H95" i="13"/>
  <c r="H77" i="13"/>
  <c r="H76" i="13"/>
  <c r="H75" i="13"/>
  <c r="H74" i="13"/>
  <c r="H73" i="13"/>
  <c r="H72" i="13"/>
  <c r="H71" i="13"/>
  <c r="H70" i="13"/>
  <c r="H69" i="13"/>
  <c r="H68" i="13"/>
  <c r="D4" i="13"/>
  <c r="B29" i="4"/>
  <c r="T6" i="13"/>
  <c r="I6" i="13"/>
  <c r="I1" i="4"/>
  <c r="D87" i="13" l="1"/>
  <c r="B28" i="4"/>
  <c r="F8" i="4"/>
  <c r="B8" i="4"/>
  <c r="D61" i="13" s="1"/>
  <c r="F29" i="4"/>
  <c r="B13" i="4"/>
  <c r="B17" i="4"/>
  <c r="B21" i="4"/>
  <c r="B25" i="4"/>
  <c r="B10" i="4"/>
  <c r="B14" i="4"/>
  <c r="B18" i="4"/>
  <c r="B22" i="4"/>
  <c r="B26" i="4"/>
  <c r="B11" i="4"/>
  <c r="B15" i="4"/>
  <c r="B19" i="4"/>
  <c r="B23" i="4"/>
  <c r="B27" i="4"/>
  <c r="B12" i="4"/>
  <c r="B16" i="4"/>
  <c r="B20" i="4"/>
  <c r="B24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F28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J112" i="13" l="1"/>
  <c r="J108" i="13"/>
  <c r="J104" i="13"/>
  <c r="J100" i="13"/>
  <c r="J96" i="13"/>
  <c r="B111" i="13"/>
  <c r="B107" i="13"/>
  <c r="B103" i="13"/>
  <c r="B99" i="13"/>
  <c r="B95" i="13"/>
  <c r="J83" i="13"/>
  <c r="J79" i="13"/>
  <c r="J75" i="13"/>
  <c r="J71" i="13"/>
  <c r="B82" i="13"/>
  <c r="B85" i="13"/>
  <c r="B69" i="13"/>
  <c r="B72" i="13"/>
  <c r="B75" i="13"/>
  <c r="J111" i="13"/>
  <c r="J107" i="13"/>
  <c r="J103" i="13"/>
  <c r="J99" i="13"/>
  <c r="J95" i="13"/>
  <c r="B110" i="13"/>
  <c r="B106" i="13"/>
  <c r="B102" i="13"/>
  <c r="B98" i="13"/>
  <c r="D113" i="13"/>
  <c r="J82" i="13"/>
  <c r="J78" i="13"/>
  <c r="J74" i="13"/>
  <c r="J70" i="13"/>
  <c r="B78" i="13"/>
  <c r="B81" i="13"/>
  <c r="B84" i="13"/>
  <c r="B68" i="13"/>
  <c r="B71" i="13"/>
  <c r="D86" i="13"/>
  <c r="J110" i="13"/>
  <c r="J106" i="13"/>
  <c r="J102" i="13"/>
  <c r="J98" i="13"/>
  <c r="B109" i="13"/>
  <c r="B105" i="13"/>
  <c r="B101" i="13"/>
  <c r="B97" i="13"/>
  <c r="J85" i="13"/>
  <c r="J81" i="13"/>
  <c r="J77" i="13"/>
  <c r="J73" i="13"/>
  <c r="J69" i="13"/>
  <c r="B74" i="13"/>
  <c r="B77" i="13"/>
  <c r="B80" i="13"/>
  <c r="B83" i="13"/>
  <c r="D114" i="13"/>
  <c r="J109" i="13"/>
  <c r="J105" i="13"/>
  <c r="J101" i="13"/>
  <c r="J97" i="13"/>
  <c r="B112" i="13"/>
  <c r="B108" i="13"/>
  <c r="B104" i="13"/>
  <c r="B100" i="13"/>
  <c r="B96" i="13"/>
  <c r="J84" i="13"/>
  <c r="J80" i="13"/>
  <c r="J76" i="13"/>
  <c r="J72" i="13"/>
  <c r="J68" i="13"/>
  <c r="B70" i="13"/>
  <c r="B73" i="13"/>
  <c r="B76" i="13"/>
  <c r="B79" i="13"/>
  <c r="E3" i="13"/>
  <c r="D88" i="13"/>
  <c r="U3" i="13"/>
</calcChain>
</file>

<file path=xl/sharedStrings.xml><?xml version="1.0" encoding="utf-8"?>
<sst xmlns="http://schemas.openxmlformats.org/spreadsheetml/2006/main" count="239" uniqueCount="168">
  <si>
    <t>場所</t>
    <rPh sb="0" eb="2">
      <t>バショ</t>
    </rPh>
    <phoneticPr fontId="1"/>
  </si>
  <si>
    <t>№</t>
    <phoneticPr fontId="1"/>
  </si>
  <si>
    <t>チーム名</t>
    <rPh sb="3" eb="4">
      <t>メイ</t>
    </rPh>
    <phoneticPr fontId="1"/>
  </si>
  <si>
    <t>選手氏名</t>
    <rPh sb="0" eb="2">
      <t>センシュ</t>
    </rPh>
    <rPh sb="2" eb="4">
      <t>シメイ</t>
    </rPh>
    <phoneticPr fontId="1"/>
  </si>
  <si>
    <t>コーチ</t>
    <phoneticPr fontId="1"/>
  </si>
  <si>
    <t>Ａコーチ</t>
    <phoneticPr fontId="1"/>
  </si>
  <si>
    <t>Ａチーム</t>
    <phoneticPr fontId="1"/>
  </si>
  <si>
    <t>Ｂチーム</t>
    <phoneticPr fontId="1"/>
  </si>
  <si>
    <t>大会名</t>
    <rPh sb="0" eb="3">
      <t>タイカイメイ</t>
    </rPh>
    <phoneticPr fontId="1"/>
  </si>
  <si>
    <t>No.</t>
    <phoneticPr fontId="1"/>
  </si>
  <si>
    <t>Ａ</t>
    <phoneticPr fontId="1"/>
  </si>
  <si>
    <t>Ｂ</t>
    <phoneticPr fontId="1"/>
  </si>
  <si>
    <t>CAP</t>
    <phoneticPr fontId="1"/>
  </si>
  <si>
    <t>CAP</t>
    <phoneticPr fontId="1"/>
  </si>
  <si>
    <t>№</t>
    <phoneticPr fontId="1"/>
  </si>
  <si>
    <t>チームファウル</t>
    <phoneticPr fontId="1"/>
  </si>
  <si>
    <t>B</t>
    <phoneticPr fontId="1"/>
  </si>
  <si>
    <t>A</t>
    <phoneticPr fontId="1"/>
  </si>
  <si>
    <t>－</t>
    <phoneticPr fontId="1"/>
  </si>
  <si>
    <t>Game No.</t>
    <phoneticPr fontId="1"/>
  </si>
  <si>
    <t>チームＡ：</t>
    <phoneticPr fontId="1"/>
  </si>
  <si>
    <t>チームＢ：</t>
    <phoneticPr fontId="1"/>
  </si>
  <si>
    <t>時間</t>
    <rPh sb="0" eb="2">
      <t>ジカン</t>
    </rPh>
    <phoneticPr fontId="1"/>
  </si>
  <si>
    <t>チームＡ：</t>
    <phoneticPr fontId="1"/>
  </si>
  <si>
    <t>タイムアウト</t>
    <phoneticPr fontId="1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</si>
  <si>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1"/>
  </si>
  <si>
    <t>ファウル</t>
    <phoneticPr fontId="1"/>
  </si>
  <si>
    <t>コーチ</t>
    <phoneticPr fontId="1"/>
  </si>
  <si>
    <t>Ａ．コーチ</t>
    <phoneticPr fontId="1"/>
  </si>
  <si>
    <t>ラ ン ニ ン グ ・ ス コ ア</t>
    <phoneticPr fontId="1"/>
  </si>
  <si>
    <t>　</t>
    <phoneticPr fontId="1"/>
  </si>
  <si>
    <t>←この色のセルのみ入力してください。</t>
    <rPh sb="3" eb="4">
      <t>イロ</t>
    </rPh>
    <rPh sb="9" eb="11">
      <t>ニュウリョク</t>
    </rPh>
    <phoneticPr fontId="27"/>
  </si>
  <si>
    <t>通し番号</t>
    <rPh sb="0" eb="1">
      <t>トオ</t>
    </rPh>
    <rPh sb="2" eb="4">
      <t>バンゴウ</t>
    </rPh>
    <phoneticPr fontId="1"/>
  </si>
  <si>
    <t>チーム記号</t>
    <rPh sb="3" eb="5">
      <t>キゴウ</t>
    </rPh>
    <phoneticPr fontId="1"/>
  </si>
  <si>
    <t>m1</t>
    <phoneticPr fontId="21"/>
  </si>
  <si>
    <t>m2</t>
    <phoneticPr fontId="21"/>
  </si>
  <si>
    <t>野　原　真之介</t>
    <rPh sb="0" eb="1">
      <t>ヤ</t>
    </rPh>
    <rPh sb="2" eb="3">
      <t>ハラ</t>
    </rPh>
    <rPh sb="4" eb="7">
      <t>シンノスケ</t>
    </rPh>
    <phoneticPr fontId="27"/>
  </si>
  <si>
    <t>コーチ</t>
    <phoneticPr fontId="1"/>
  </si>
  <si>
    <t>山　口　馬　助</t>
    <rPh sb="0" eb="1">
      <t>ヤマ</t>
    </rPh>
    <rPh sb="2" eb="3">
      <t>クチ</t>
    </rPh>
    <rPh sb="4" eb="5">
      <t>ウマ</t>
    </rPh>
    <rPh sb="6" eb="7">
      <t>スケ</t>
    </rPh>
    <phoneticPr fontId="21"/>
  </si>
  <si>
    <t>会場</t>
    <rPh sb="0" eb="2">
      <t>カイジョウ</t>
    </rPh>
    <phoneticPr fontId="1"/>
  </si>
  <si>
    <t>ﾁｰﾑA</t>
    <phoneticPr fontId="1"/>
  </si>
  <si>
    <t>ﾁｰﾑB</t>
    <phoneticPr fontId="1"/>
  </si>
  <si>
    <t>3A1</t>
  </si>
  <si>
    <t>チーム記号</t>
    <rPh sb="3" eb="5">
      <t>キゴウ</t>
    </rPh>
    <phoneticPr fontId="1"/>
  </si>
  <si>
    <t>Ａコーチ</t>
    <phoneticPr fontId="1"/>
  </si>
  <si>
    <t>東西大学</t>
    <rPh sb="0" eb="2">
      <t>トウザイ</t>
    </rPh>
    <rPh sb="2" eb="4">
      <t>ダイガク</t>
    </rPh>
    <phoneticPr fontId="27"/>
  </si>
  <si>
    <t>南北銀行</t>
    <rPh sb="0" eb="2">
      <t>ナンボク</t>
    </rPh>
    <rPh sb="2" eb="4">
      <t>ギンコウ</t>
    </rPh>
    <phoneticPr fontId="21"/>
  </si>
  <si>
    <t>広　島　周　徒</t>
    <rPh sb="0" eb="1">
      <t>ヒロ</t>
    </rPh>
    <rPh sb="2" eb="3">
      <t>シマ</t>
    </rPh>
    <rPh sb="4" eb="5">
      <t>シュウ</t>
    </rPh>
    <rPh sb="6" eb="7">
      <t>ト</t>
    </rPh>
    <phoneticPr fontId="21"/>
  </si>
  <si>
    <t>田　中　　　肇</t>
    <rPh sb="0" eb="1">
      <t>タ</t>
    </rPh>
    <rPh sb="2" eb="3">
      <t>ナカ</t>
    </rPh>
    <rPh sb="6" eb="7">
      <t>ハジメ</t>
    </rPh>
    <phoneticPr fontId="27"/>
  </si>
  <si>
    <t>千　種　広　志</t>
    <rPh sb="0" eb="1">
      <t>セン</t>
    </rPh>
    <rPh sb="2" eb="3">
      <t>シュ</t>
    </rPh>
    <rPh sb="4" eb="5">
      <t>ヒロ</t>
    </rPh>
    <rPh sb="6" eb="7">
      <t>ココロザシ</t>
    </rPh>
    <phoneticPr fontId="27"/>
  </si>
  <si>
    <t>辻　岡　房　雄</t>
    <rPh sb="0" eb="1">
      <t>ツジ</t>
    </rPh>
    <rPh sb="2" eb="3">
      <t>オカ</t>
    </rPh>
    <rPh sb="4" eb="5">
      <t>フサ</t>
    </rPh>
    <rPh sb="6" eb="7">
      <t>ユウ</t>
    </rPh>
    <phoneticPr fontId="21"/>
  </si>
  <si>
    <t>00</t>
    <phoneticPr fontId="1"/>
  </si>
  <si>
    <t>中　野　厚　志</t>
    <rPh sb="0" eb="1">
      <t>ナカ</t>
    </rPh>
    <rPh sb="2" eb="3">
      <t>ノ</t>
    </rPh>
    <rPh sb="4" eb="5">
      <t>アツシ</t>
    </rPh>
    <rPh sb="6" eb="7">
      <t>シ</t>
    </rPh>
    <phoneticPr fontId="27"/>
  </si>
  <si>
    <t>西　田　一　郎</t>
    <rPh sb="0" eb="1">
      <t>ニシ</t>
    </rPh>
    <rPh sb="2" eb="3">
      <t>タ</t>
    </rPh>
    <rPh sb="4" eb="5">
      <t>イチ</t>
    </rPh>
    <rPh sb="6" eb="7">
      <t>ロウ</t>
    </rPh>
    <phoneticPr fontId="27"/>
  </si>
  <si>
    <t>沼　田　丑　雄</t>
    <rPh sb="0" eb="1">
      <t>ヌマ</t>
    </rPh>
    <rPh sb="2" eb="3">
      <t>タ</t>
    </rPh>
    <rPh sb="4" eb="5">
      <t>ウシ</t>
    </rPh>
    <rPh sb="6" eb="7">
      <t>ユウ</t>
    </rPh>
    <phoneticPr fontId="27"/>
  </si>
  <si>
    <t>根　岸　悦　郎</t>
    <rPh sb="0" eb="1">
      <t>ネ</t>
    </rPh>
    <rPh sb="2" eb="3">
      <t>キシ</t>
    </rPh>
    <rPh sb="4" eb="5">
      <t>エツ</t>
    </rPh>
    <rPh sb="6" eb="7">
      <t>ロウ</t>
    </rPh>
    <phoneticPr fontId="27"/>
  </si>
  <si>
    <t>原　田　　　悟</t>
    <rPh sb="0" eb="1">
      <t>ハラ</t>
    </rPh>
    <rPh sb="2" eb="3">
      <t>タ</t>
    </rPh>
    <rPh sb="6" eb="7">
      <t>サトル</t>
    </rPh>
    <phoneticPr fontId="27"/>
  </si>
  <si>
    <t>平　野　信　二</t>
    <rPh sb="0" eb="1">
      <t>ヒラ</t>
    </rPh>
    <rPh sb="2" eb="3">
      <t>ノ</t>
    </rPh>
    <rPh sb="4" eb="5">
      <t>シン</t>
    </rPh>
    <rPh sb="6" eb="7">
      <t>フタ</t>
    </rPh>
    <phoneticPr fontId="27"/>
  </si>
  <si>
    <t>藤　井　スネ夫</t>
    <rPh sb="0" eb="1">
      <t>フジ</t>
    </rPh>
    <rPh sb="2" eb="3">
      <t>イ</t>
    </rPh>
    <rPh sb="6" eb="7">
      <t>オ</t>
    </rPh>
    <phoneticPr fontId="27"/>
  </si>
  <si>
    <t>別　府　誠　二</t>
    <rPh sb="0" eb="1">
      <t>ベツ</t>
    </rPh>
    <rPh sb="2" eb="3">
      <t>フ</t>
    </rPh>
    <rPh sb="4" eb="5">
      <t>マコト</t>
    </rPh>
    <rPh sb="6" eb="7">
      <t>フタ</t>
    </rPh>
    <phoneticPr fontId="1"/>
  </si>
  <si>
    <t>本　田　総一郎</t>
    <rPh sb="0" eb="1">
      <t>ホン</t>
    </rPh>
    <rPh sb="2" eb="3">
      <t>タ</t>
    </rPh>
    <rPh sb="4" eb="7">
      <t>ソウイチロウ</t>
    </rPh>
    <phoneticPr fontId="1"/>
  </si>
  <si>
    <t>前　田　太　一</t>
    <rPh sb="0" eb="1">
      <t>マエ</t>
    </rPh>
    <rPh sb="2" eb="3">
      <t>タ</t>
    </rPh>
    <rPh sb="4" eb="5">
      <t>フトシ</t>
    </rPh>
    <rPh sb="6" eb="7">
      <t>ハジメ</t>
    </rPh>
    <phoneticPr fontId="1"/>
  </si>
  <si>
    <t>水　野　主　税</t>
    <rPh sb="0" eb="1">
      <t>ミズ</t>
    </rPh>
    <rPh sb="2" eb="3">
      <t>ノ</t>
    </rPh>
    <rPh sb="4" eb="5">
      <t>オモ</t>
    </rPh>
    <rPh sb="6" eb="7">
      <t>ゼイ</t>
    </rPh>
    <phoneticPr fontId="27"/>
  </si>
  <si>
    <t>青　木　春　男</t>
    <rPh sb="0" eb="1">
      <t>アオ</t>
    </rPh>
    <rPh sb="2" eb="3">
      <t>キ</t>
    </rPh>
    <rPh sb="4" eb="5">
      <t>ハル</t>
    </rPh>
    <rPh sb="6" eb="7">
      <t>オトコ</t>
    </rPh>
    <phoneticPr fontId="27"/>
  </si>
  <si>
    <t>井　上　仁　史</t>
    <rPh sb="0" eb="1">
      <t>イ</t>
    </rPh>
    <rPh sb="2" eb="3">
      <t>ジョウ</t>
    </rPh>
    <rPh sb="4" eb="5">
      <t>ヒトシ</t>
    </rPh>
    <rPh sb="6" eb="7">
      <t>シ</t>
    </rPh>
    <phoneticPr fontId="27"/>
  </si>
  <si>
    <t>上　田　不二雄</t>
    <rPh sb="0" eb="1">
      <t>ジョウ</t>
    </rPh>
    <rPh sb="2" eb="3">
      <t>タ</t>
    </rPh>
    <rPh sb="4" eb="7">
      <t>フジオ</t>
    </rPh>
    <phoneticPr fontId="27"/>
  </si>
  <si>
    <t>榎　田　平　治</t>
    <rPh sb="0" eb="1">
      <t>エノキ</t>
    </rPh>
    <rPh sb="2" eb="3">
      <t>タ</t>
    </rPh>
    <rPh sb="4" eb="5">
      <t>ヒラ</t>
    </rPh>
    <rPh sb="6" eb="7">
      <t>オサム</t>
    </rPh>
    <phoneticPr fontId="27"/>
  </si>
  <si>
    <t>小　田　万里夫</t>
    <rPh sb="0" eb="1">
      <t>ショウ</t>
    </rPh>
    <rPh sb="2" eb="3">
      <t>タ</t>
    </rPh>
    <rPh sb="4" eb="7">
      <t>マリオ</t>
    </rPh>
    <phoneticPr fontId="27"/>
  </si>
  <si>
    <t>角　村　波　平</t>
    <rPh sb="0" eb="1">
      <t>カド</t>
    </rPh>
    <rPh sb="2" eb="3">
      <t>ムラ</t>
    </rPh>
    <rPh sb="4" eb="5">
      <t>ナミ</t>
    </rPh>
    <rPh sb="6" eb="7">
      <t>ヒラ</t>
    </rPh>
    <phoneticPr fontId="27"/>
  </si>
  <si>
    <t>木之下　　　忍</t>
    <rPh sb="0" eb="3">
      <t>キノシタ</t>
    </rPh>
    <rPh sb="6" eb="7">
      <t>ニン</t>
    </rPh>
    <phoneticPr fontId="27"/>
  </si>
  <si>
    <t>久保田　沼　生</t>
    <rPh sb="0" eb="3">
      <t>クボタ</t>
    </rPh>
    <rPh sb="4" eb="5">
      <t>ヌマ</t>
    </rPh>
    <rPh sb="6" eb="7">
      <t>セイ</t>
    </rPh>
    <phoneticPr fontId="27"/>
  </si>
  <si>
    <t>源　田　稔　次</t>
    <rPh sb="0" eb="1">
      <t>ミナモト</t>
    </rPh>
    <rPh sb="2" eb="3">
      <t>デン</t>
    </rPh>
    <rPh sb="4" eb="5">
      <t>ミノル</t>
    </rPh>
    <rPh sb="6" eb="7">
      <t>ツギ</t>
    </rPh>
    <phoneticPr fontId="27"/>
  </si>
  <si>
    <t>近　藤　紀　夫</t>
    <rPh sb="0" eb="1">
      <t>コン</t>
    </rPh>
    <rPh sb="2" eb="3">
      <t>フジ</t>
    </rPh>
    <rPh sb="4" eb="5">
      <t>キ</t>
    </rPh>
    <rPh sb="6" eb="7">
      <t>オット</t>
    </rPh>
    <phoneticPr fontId="27"/>
  </si>
  <si>
    <t>佐　藤　寛　次</t>
    <rPh sb="0" eb="1">
      <t>タスク</t>
    </rPh>
    <rPh sb="2" eb="3">
      <t>フジ</t>
    </rPh>
    <rPh sb="4" eb="5">
      <t>ヒロシ</t>
    </rPh>
    <rPh sb="6" eb="7">
      <t>ツギ</t>
    </rPh>
    <phoneticPr fontId="27"/>
  </si>
  <si>
    <t>嶋　田　金　太</t>
    <rPh sb="0" eb="1">
      <t>シマ</t>
    </rPh>
    <rPh sb="2" eb="3">
      <t>タ</t>
    </rPh>
    <rPh sb="4" eb="5">
      <t>カネ</t>
    </rPh>
    <rPh sb="6" eb="7">
      <t>フトシ</t>
    </rPh>
    <phoneticPr fontId="27"/>
  </si>
  <si>
    <t>末　広　勲　二</t>
    <rPh sb="0" eb="1">
      <t>スエ</t>
    </rPh>
    <rPh sb="2" eb="3">
      <t>ヒロシ</t>
    </rPh>
    <rPh sb="4" eb="5">
      <t>イサオ</t>
    </rPh>
    <rPh sb="6" eb="7">
      <t>フタ</t>
    </rPh>
    <phoneticPr fontId="27"/>
  </si>
  <si>
    <t>瀬　田　健次郎</t>
    <rPh sb="0" eb="1">
      <t>セ</t>
    </rPh>
    <rPh sb="2" eb="3">
      <t>タ</t>
    </rPh>
    <rPh sb="4" eb="7">
      <t>ケンジロウ</t>
    </rPh>
    <phoneticPr fontId="27"/>
  </si>
  <si>
    <t>惣　野　権　太</t>
    <rPh sb="0" eb="1">
      <t>ソウ</t>
    </rPh>
    <rPh sb="2" eb="3">
      <t>ノ</t>
    </rPh>
    <rPh sb="4" eb="5">
      <t>ケン</t>
    </rPh>
    <rPh sb="6" eb="7">
      <t>フトシ</t>
    </rPh>
    <phoneticPr fontId="21"/>
  </si>
  <si>
    <t>手　塚　平五郎</t>
    <rPh sb="0" eb="1">
      <t>テ</t>
    </rPh>
    <rPh sb="2" eb="3">
      <t>ツカ</t>
    </rPh>
    <rPh sb="4" eb="7">
      <t>ヘイゴロウ</t>
    </rPh>
    <phoneticPr fontId="27"/>
  </si>
  <si>
    <t>戸　村　保　志</t>
    <rPh sb="0" eb="1">
      <t>ト</t>
    </rPh>
    <rPh sb="2" eb="3">
      <t>ムラ</t>
    </rPh>
    <rPh sb="4" eb="5">
      <t>タモツ</t>
    </rPh>
    <rPh sb="6" eb="7">
      <t>ココロザシ</t>
    </rPh>
    <phoneticPr fontId="27"/>
  </si>
  <si>
    <t>一般社団法人山口県バスケットボール協会</t>
    <rPh sb="0" eb="2">
      <t>イッパン</t>
    </rPh>
    <rPh sb="2" eb="6">
      <t>シャダンホウジン</t>
    </rPh>
    <rPh sb="6" eb="9">
      <t>ヤマグチケン</t>
    </rPh>
    <rPh sb="17" eb="19">
      <t>キョウカイ</t>
    </rPh>
    <phoneticPr fontId="1"/>
  </si>
  <si>
    <t>福　岡　周　太</t>
    <rPh sb="0" eb="1">
      <t>フク</t>
    </rPh>
    <rPh sb="2" eb="3">
      <t>オカ</t>
    </rPh>
    <rPh sb="4" eb="5">
      <t>シュウ</t>
    </rPh>
    <rPh sb="6" eb="7">
      <t>タ</t>
    </rPh>
    <phoneticPr fontId="21"/>
  </si>
  <si>
    <t>第１クォーター</t>
    <rPh sb="0" eb="1">
      <t>ダイ</t>
    </rPh>
    <phoneticPr fontId="1"/>
  </si>
  <si>
    <t>第２クォーター</t>
    <rPh sb="0" eb="1">
      <t>ダイ</t>
    </rPh>
    <phoneticPr fontId="1"/>
  </si>
  <si>
    <t>第３クォーター</t>
    <rPh sb="0" eb="1">
      <t>ダイ</t>
    </rPh>
    <phoneticPr fontId="1"/>
  </si>
  <si>
    <t>第４クォーター</t>
    <rPh sb="0" eb="1">
      <t>ダイ</t>
    </rPh>
    <phoneticPr fontId="1"/>
  </si>
  <si>
    <t xml:space="preserve"> </t>
    <phoneticPr fontId="1"/>
  </si>
  <si>
    <t>※キャプテンは「ＣＡＰ」
　欄に「１」を入力する</t>
    <rPh sb="14" eb="15">
      <t>ラン</t>
    </rPh>
    <rPh sb="20" eb="22">
      <t>ニュウリョク</t>
    </rPh>
    <phoneticPr fontId="1"/>
  </si>
  <si>
    <t>氏　　 名</t>
    <rPh sb="0" eb="1">
      <t>シ</t>
    </rPh>
    <rPh sb="4" eb="5">
      <t>メイ</t>
    </rPh>
    <phoneticPr fontId="1"/>
  </si>
  <si>
    <t>(一社)山口県バスケットボール協会版スコアシート用　メンバー表</t>
    <rPh sb="0" eb="4">
      <t>イッシャ</t>
    </rPh>
    <rPh sb="4" eb="7">
      <t>ヤマグチケン</t>
    </rPh>
    <rPh sb="15" eb="17">
      <t>キョウカイ</t>
    </rPh>
    <rPh sb="17" eb="18">
      <t>バン</t>
    </rPh>
    <rPh sb="24" eb="25">
      <t>ヨウ</t>
    </rPh>
    <rPh sb="30" eb="31">
      <t>ヒョウ</t>
    </rPh>
    <phoneticPr fontId="1"/>
  </si>
  <si>
    <t>Ａ４版　１チーム１８名、審判3人制対応</t>
    <rPh sb="2" eb="3">
      <t>バン</t>
    </rPh>
    <rPh sb="10" eb="11">
      <t>メイ</t>
    </rPh>
    <rPh sb="12" eb="14">
      <t>シンパン</t>
    </rPh>
    <rPh sb="15" eb="17">
      <t>ニンセイ</t>
    </rPh>
    <rPh sb="17" eb="19">
      <t>タイオウ</t>
    </rPh>
    <phoneticPr fontId="1"/>
  </si>
  <si>
    <t>ｒ</t>
    <phoneticPr fontId="1"/>
  </si>
  <si>
    <t>新しいスコアシートに貼付するメンバー表を準備するには</t>
    <rPh sb="0" eb="1">
      <t>アタラ</t>
    </rPh>
    <rPh sb="10" eb="12">
      <t>チョウフ</t>
    </rPh>
    <rPh sb="18" eb="19">
      <t>ヒョウ</t>
    </rPh>
    <rPh sb="20" eb="22">
      <t>ジュンビ</t>
    </rPh>
    <phoneticPr fontId="1"/>
  </si>
  <si>
    <t>大会名や選手氏名等の入ったスコアシートを印刷するには</t>
    <rPh sb="0" eb="3">
      <t>タイカイメイ</t>
    </rPh>
    <rPh sb="4" eb="6">
      <t>センシュ</t>
    </rPh>
    <rPh sb="6" eb="8">
      <t>シメイ</t>
    </rPh>
    <rPh sb="8" eb="9">
      <t>トウ</t>
    </rPh>
    <rPh sb="10" eb="11">
      <t>ハイ</t>
    </rPh>
    <rPh sb="20" eb="22">
      <t>インサツ</t>
    </rPh>
    <phoneticPr fontId="1"/>
  </si>
  <si>
    <t>（１）「4_チーム表」シートを完成させる。（各チームにチーム記号（固有の記号または番号）を付加する）</t>
    <rPh sb="9" eb="10">
      <t>ヒョウ</t>
    </rPh>
    <rPh sb="15" eb="17">
      <t>カンセイ</t>
    </rPh>
    <rPh sb="22" eb="23">
      <t>カク</t>
    </rPh>
    <rPh sb="30" eb="32">
      <t>キゴウ</t>
    </rPh>
    <rPh sb="33" eb="35">
      <t>コユウ</t>
    </rPh>
    <rPh sb="36" eb="38">
      <t>キゴウ</t>
    </rPh>
    <rPh sb="41" eb="43">
      <t>バンゴウ</t>
    </rPh>
    <rPh sb="45" eb="47">
      <t>フカ</t>
    </rPh>
    <phoneticPr fontId="1"/>
  </si>
  <si>
    <t>（４）「1_スコアシート」シートを印刷する。</t>
    <rPh sb="17" eb="19">
      <t>インサツ</t>
    </rPh>
    <phoneticPr fontId="1"/>
  </si>
  <si>
    <t>OFFICIAL　ＳＣＯＲＥ ＳＨＥＥＴ</t>
    <phoneticPr fontId="1"/>
  </si>
  <si>
    <t>「チーム記号」は、数値または文字列（半角英数）を用いてください。　</t>
    <rPh sb="4" eb="6">
      <t>キゴウ</t>
    </rPh>
    <rPh sb="9" eb="11">
      <t>スウチ</t>
    </rPh>
    <rPh sb="14" eb="17">
      <t>モジレツ</t>
    </rPh>
    <rPh sb="18" eb="20">
      <t>ハンカク</t>
    </rPh>
    <rPh sb="20" eb="22">
      <t>エイスウ</t>
    </rPh>
    <rPh sb="24" eb="25">
      <t>モチ</t>
    </rPh>
    <phoneticPr fontId="21"/>
  </si>
  <si>
    <t>選手の番号「00」を入力する場合は、文字列として入力してください。（アポストロフィをつけて、「'00」と入力する）</t>
    <rPh sb="10" eb="12">
      <t>ニュウリョク</t>
    </rPh>
    <rPh sb="14" eb="16">
      <t>バアイ</t>
    </rPh>
    <rPh sb="18" eb="21">
      <t>モジレツ</t>
    </rPh>
    <rPh sb="24" eb="26">
      <t>ニュウリョク</t>
    </rPh>
    <rPh sb="52" eb="54">
      <t>ニュウリョク</t>
    </rPh>
    <phoneticPr fontId="21"/>
  </si>
  <si>
    <t>新しい（何も書かれていない）スコアシートを印刷するには</t>
    <rPh sb="0" eb="1">
      <t>アタラ</t>
    </rPh>
    <rPh sb="4" eb="5">
      <t>ナニ</t>
    </rPh>
    <rPh sb="6" eb="7">
      <t>カ</t>
    </rPh>
    <rPh sb="21" eb="23">
      <t>インサツ</t>
    </rPh>
    <phoneticPr fontId="1"/>
  </si>
  <si>
    <t>（１）「4_チーム表」シートを完成させる。</t>
    <rPh sb="9" eb="10">
      <t>ヒョウ</t>
    </rPh>
    <rPh sb="15" eb="17">
      <t>カンセイ</t>
    </rPh>
    <phoneticPr fontId="1"/>
  </si>
  <si>
    <t>（２）「5_ゲーム表」シートを完成させる。</t>
    <rPh sb="9" eb="10">
      <t>ヒョウ</t>
    </rPh>
    <rPh sb="15" eb="17">
      <t>カンセイ</t>
    </rPh>
    <phoneticPr fontId="1"/>
  </si>
  <si>
    <t>（４）「CAP」欄に「１」を入力すると、名前の後ろに「（ＣＡＰ）」と表示される</t>
    <rPh sb="8" eb="9">
      <t>ラン</t>
    </rPh>
    <rPh sb="14" eb="16">
      <t>ニュウリョク</t>
    </rPh>
    <rPh sb="20" eb="22">
      <t>ナマエ</t>
    </rPh>
    <rPh sb="23" eb="24">
      <t>ウシ</t>
    </rPh>
    <rPh sb="34" eb="36">
      <t>ヒョウジ</t>
    </rPh>
    <phoneticPr fontId="1"/>
  </si>
  <si>
    <t>（５）「1_スコアシート」シートを印刷する。</t>
    <rPh sb="17" eb="19">
      <t>インサツ</t>
    </rPh>
    <phoneticPr fontId="1"/>
  </si>
  <si>
    <t>（２）「1_スコアシート」シートを印刷する。</t>
    <rPh sb="17" eb="19">
      <t>インサツ</t>
    </rPh>
    <phoneticPr fontId="1"/>
  </si>
  <si>
    <t>選手氏名</t>
    <rPh sb="0" eb="1">
      <t>セン</t>
    </rPh>
    <phoneticPr fontId="1"/>
  </si>
  <si>
    <t>チーム名を入力すると、「選手氏名」の後に表示されます。　例：選手氏名(○○高校)</t>
    <rPh sb="3" eb="4">
      <t>メイ</t>
    </rPh>
    <rPh sb="5" eb="7">
      <t>ニュウリョク</t>
    </rPh>
    <rPh sb="12" eb="14">
      <t>センシュ</t>
    </rPh>
    <rPh sb="14" eb="16">
      <t>シメイ</t>
    </rPh>
    <rPh sb="18" eb="19">
      <t>アト</t>
    </rPh>
    <rPh sb="20" eb="22">
      <t>ヒョウジ</t>
    </rPh>
    <rPh sb="28" eb="29">
      <t>レイ</t>
    </rPh>
    <rPh sb="30" eb="32">
      <t>センシュ</t>
    </rPh>
    <rPh sb="32" eb="34">
      <t>シメイ</t>
    </rPh>
    <rPh sb="37" eb="39">
      <t>コウコウ</t>
    </rPh>
    <phoneticPr fontId="21"/>
  </si>
  <si>
    <t>m1</t>
    <phoneticPr fontId="1"/>
  </si>
  <si>
    <t xml:space="preserve"> </t>
    <phoneticPr fontId="1"/>
  </si>
  <si>
    <t>m2</t>
    <phoneticPr fontId="1"/>
  </si>
  <si>
    <t>□□市総合体育館</t>
    <rPh sb="1" eb="3">
      <t>シカクシ</t>
    </rPh>
    <rPh sb="3" eb="5">
      <t>ソウゴウ</t>
    </rPh>
    <rPh sb="5" eb="8">
      <t>タイイクカン</t>
    </rPh>
    <phoneticPr fontId="1"/>
  </si>
  <si>
    <t>←サンプル１</t>
    <phoneticPr fontId="1"/>
  </si>
  <si>
    <t>※ 大会名・会場名・期日のみが入力されたスコアシートの印刷も可能です</t>
    <rPh sb="2" eb="5">
      <t>タイカイメイ</t>
    </rPh>
    <rPh sb="6" eb="9">
      <t>カイジョウメイ</t>
    </rPh>
    <rPh sb="10" eb="12">
      <t>キジツ</t>
    </rPh>
    <rPh sb="15" eb="17">
      <t>ニュウリョク</t>
    </rPh>
    <rPh sb="27" eb="29">
      <t>インサツ</t>
    </rPh>
    <rPh sb="30" eb="32">
      <t>カノウ</t>
    </rPh>
    <phoneticPr fontId="1"/>
  </si>
  <si>
    <t xml:space="preserve">〔(一社)山口県バスケットボール協会サイト〕　http://yamaguchibasketball.com/ </t>
    <rPh sb="1" eb="5">
      <t>イッシャ</t>
    </rPh>
    <rPh sb="5" eb="8">
      <t>ヤマグチケン</t>
    </rPh>
    <rPh sb="16" eb="18">
      <t>キョウカイ</t>
    </rPh>
    <phoneticPr fontId="1"/>
  </si>
  <si>
    <t>大会名・期日・会場のみが入ったスコアシートを印刷するには</t>
    <rPh sb="0" eb="3">
      <t>タイカイメイ</t>
    </rPh>
    <rPh sb="4" eb="6">
      <t>キジツ</t>
    </rPh>
    <rPh sb="7" eb="9">
      <t>カイジョウ</t>
    </rPh>
    <rPh sb="12" eb="13">
      <t>ハイ</t>
    </rPh>
    <rPh sb="22" eb="24">
      <t>インサツ</t>
    </rPh>
    <phoneticPr fontId="1"/>
  </si>
  <si>
    <t>（３）「1_スコアシート」シートを印刷する。</t>
    <rPh sb="17" eb="19">
      <t>インサツ</t>
    </rPh>
    <phoneticPr fontId="1"/>
  </si>
  <si>
    <t>　　　（期日と会場のみ設定する。時間とチームA・Bの欄は空欄）</t>
    <rPh sb="4" eb="6">
      <t>キジツ</t>
    </rPh>
    <rPh sb="7" eb="9">
      <t>カイジョウ</t>
    </rPh>
    <rPh sb="11" eb="13">
      <t>セッテイ</t>
    </rPh>
    <rPh sb="16" eb="18">
      <t>ジカン</t>
    </rPh>
    <rPh sb="26" eb="27">
      <t>ラン</t>
    </rPh>
    <rPh sb="28" eb="30">
      <t>クウラン</t>
    </rPh>
    <phoneticPr fontId="1"/>
  </si>
  <si>
    <t>オーバータイム</t>
    <phoneticPr fontId="1"/>
  </si>
  <si>
    <t>④</t>
    <phoneticPr fontId="1"/>
  </si>
  <si>
    <t>③</t>
    <phoneticPr fontId="1"/>
  </si>
  <si>
    <t>クォーター</t>
    <phoneticPr fontId="1"/>
  </si>
  <si>
    <t>②</t>
    <phoneticPr fontId="1"/>
  </si>
  <si>
    <t>①</t>
    <phoneticPr fontId="1"/>
  </si>
  <si>
    <t>2ndアンパイア</t>
    <phoneticPr fontId="1"/>
  </si>
  <si>
    <t>ＴＯチーム名</t>
    <rPh sb="5" eb="6">
      <t>メイ</t>
    </rPh>
    <phoneticPr fontId="1"/>
  </si>
  <si>
    <t>場所</t>
    <rPh sb="0" eb="2">
      <t>バショ</t>
    </rPh>
    <phoneticPr fontId="1"/>
  </si>
  <si>
    <t>日付</t>
    <rPh sb="0" eb="2">
      <t>ヒヅケ</t>
    </rPh>
    <phoneticPr fontId="1"/>
  </si>
  <si>
    <t>Game.No</t>
    <phoneticPr fontId="1"/>
  </si>
  <si>
    <t>←サンプル２（セルB2には、Game.No として「半角スペース」が入力されています）</t>
    <rPh sb="26" eb="28">
      <t>ハンカク</t>
    </rPh>
    <rPh sb="34" eb="36">
      <t>ニュウリョク</t>
    </rPh>
    <phoneticPr fontId="1"/>
  </si>
  <si>
    <t>時間</t>
    <rPh sb="0" eb="2">
      <t>ジカン</t>
    </rPh>
    <phoneticPr fontId="1"/>
  </si>
  <si>
    <t>Player
in</t>
    <phoneticPr fontId="1"/>
  </si>
  <si>
    <t xml:space="preserve"> スコア</t>
    <phoneticPr fontId="1"/>
  </si>
  <si>
    <t xml:space="preserve"> 最終スコア</t>
    <rPh sb="1" eb="3">
      <t>サイシュウ</t>
    </rPh>
    <phoneticPr fontId="1"/>
  </si>
  <si>
    <t xml:space="preserve"> 勝者チーム</t>
    <rPh sb="1" eb="3">
      <t>ショウシャ</t>
    </rPh>
    <phoneticPr fontId="1"/>
  </si>
  <si>
    <t xml:space="preserve"> 試合終了時間</t>
    <rPh sb="1" eb="3">
      <t>シアイ</t>
    </rPh>
    <rPh sb="3" eb="5">
      <t>シュウリョウ</t>
    </rPh>
    <rPh sb="5" eb="7">
      <t>ジカン</t>
    </rPh>
    <phoneticPr fontId="1"/>
  </si>
  <si>
    <t xml:space="preserve"> 1stアンパイア</t>
    <phoneticPr fontId="1"/>
  </si>
  <si>
    <t xml:space="preserve"> クルーチーフ</t>
    <phoneticPr fontId="1"/>
  </si>
  <si>
    <t xml:space="preserve"> ｼｮｯﾄｸﾛｯｸｵﾍﾟﾚｰﾀｰ</t>
    <phoneticPr fontId="1"/>
  </si>
  <si>
    <t xml:space="preserve"> タイマー</t>
    <phoneticPr fontId="1"/>
  </si>
  <si>
    <t xml:space="preserve"> Ａ．スコアラー</t>
    <phoneticPr fontId="1"/>
  </si>
  <si>
    <t xml:space="preserve"> スコアラー</t>
    <phoneticPr fontId="1"/>
  </si>
  <si>
    <t>（１）「大会名」と「Game.No」の欄を空欄にする。</t>
    <rPh sb="4" eb="7">
      <t>タイカイメイ</t>
    </rPh>
    <rPh sb="19" eb="20">
      <t>ラン</t>
    </rPh>
    <rPh sb="21" eb="23">
      <t>クウラン</t>
    </rPh>
    <phoneticPr fontId="1"/>
  </si>
  <si>
    <t>（「大会名を入力してください」「Game.Noを入力してください」と表示される状態にする）</t>
    <rPh sb="2" eb="5">
      <t>タイカイメイ</t>
    </rPh>
    <rPh sb="6" eb="8">
      <t>ニュウリョク</t>
    </rPh>
    <rPh sb="24" eb="26">
      <t>ニュウリョク</t>
    </rPh>
    <rPh sb="34" eb="36">
      <t>ヒョウジ</t>
    </rPh>
    <rPh sb="39" eb="41">
      <t>ジョウタイ</t>
    </rPh>
    <phoneticPr fontId="1"/>
  </si>
  <si>
    <t>（３）「大会名」と「Game.No」を入力する。</t>
    <rPh sb="4" eb="7">
      <t>タイカイメイ</t>
    </rPh>
    <rPh sb="19" eb="21">
      <t>ニュウリョク</t>
    </rPh>
    <phoneticPr fontId="1"/>
  </si>
  <si>
    <t>（１）「5_ゲーム表」シートに、「半角スペース」をGame.Noとするゲームを登録する。</t>
    <rPh sb="9" eb="10">
      <t>ヒョウ</t>
    </rPh>
    <rPh sb="17" eb="19">
      <t>ハンカク</t>
    </rPh>
    <rPh sb="39" eb="41">
      <t>トウロク</t>
    </rPh>
    <phoneticPr fontId="1"/>
  </si>
  <si>
    <t>（２）「Game.No」の欄に「半角スペース」を入力する。</t>
    <rPh sb="13" eb="14">
      <t>ラン</t>
    </rPh>
    <rPh sb="16" eb="18">
      <t>ハンカク</t>
    </rPh>
    <rPh sb="24" eb="26">
      <t>ニュウリョク</t>
    </rPh>
    <phoneticPr fontId="1"/>
  </si>
  <si>
    <t>サンプル</t>
    <phoneticPr fontId="1"/>
  </si>
  <si>
    <t>「4_チーム表」シートと「5_ゲーム表」シートにはサンプルデータが入力されています。</t>
    <rPh sb="6" eb="7">
      <t>ヒョウ</t>
    </rPh>
    <rPh sb="18" eb="19">
      <t>ヒョウ</t>
    </rPh>
    <rPh sb="33" eb="35">
      <t>ニュウリョク</t>
    </rPh>
    <phoneticPr fontId="1"/>
  </si>
  <si>
    <t>・「2_入力」シートの「大会名」と「Game.No」の欄を空欄にして、「1_スコアシート」シートを印刷する。</t>
    <rPh sb="4" eb="6">
      <t>ニュウリョク</t>
    </rPh>
    <rPh sb="12" eb="15">
      <t>タイカイメイ</t>
    </rPh>
    <rPh sb="27" eb="28">
      <t>ラン</t>
    </rPh>
    <rPh sb="29" eb="31">
      <t>クウラン</t>
    </rPh>
    <rPh sb="49" eb="51">
      <t>インサツ</t>
    </rPh>
    <phoneticPr fontId="1"/>
  </si>
  <si>
    <t>ゲームのデータ（日付、会場、対戦チーム等）と、出場チームのデータ（メンバー表）を事前に入力して
おけば、大会名や選手氏名等の入ったスコアシートを印刷することができます。</t>
    <rPh sb="8" eb="10">
      <t>ヒヅケ</t>
    </rPh>
    <rPh sb="11" eb="13">
      <t>カイジョウ</t>
    </rPh>
    <rPh sb="14" eb="16">
      <t>タイセン</t>
    </rPh>
    <rPh sb="19" eb="20">
      <t>トウ</t>
    </rPh>
    <rPh sb="23" eb="25">
      <t>シュツジョウ</t>
    </rPh>
    <rPh sb="37" eb="38">
      <t>ヒョウ</t>
    </rPh>
    <rPh sb="40" eb="42">
      <t>ジゼン</t>
    </rPh>
    <rPh sb="43" eb="45">
      <t>ニュウリョク</t>
    </rPh>
    <rPh sb="52" eb="55">
      <t>タイカイメイ</t>
    </rPh>
    <rPh sb="56" eb="58">
      <t>センシュ</t>
    </rPh>
    <rPh sb="58" eb="60">
      <t>シメイ</t>
    </rPh>
    <rPh sb="60" eb="61">
      <t>トウ</t>
    </rPh>
    <rPh sb="62" eb="63">
      <t>ハイ</t>
    </rPh>
    <rPh sb="72" eb="74">
      <t>インサツ</t>
    </rPh>
    <phoneticPr fontId="1"/>
  </si>
  <si>
    <t>（３）「2_入力」シートに大会名と Game.No を入力する。</t>
    <rPh sb="6" eb="8">
      <t>ニュウリョク</t>
    </rPh>
    <rPh sb="13" eb="16">
      <t>タイカイメイ</t>
    </rPh>
    <rPh sb="27" eb="29">
      <t>ニュウリョク</t>
    </rPh>
    <phoneticPr fontId="1"/>
  </si>
  <si>
    <t>（２）「5_ゲーム表」シートを完成させる。（各ゲームに Game.No（固有の番号または記号）を付加する）</t>
    <rPh sb="9" eb="10">
      <t>ヒョウ</t>
    </rPh>
    <rPh sb="15" eb="17">
      <t>カンセイ</t>
    </rPh>
    <rPh sb="22" eb="23">
      <t>カク</t>
    </rPh>
    <rPh sb="36" eb="38">
      <t>コユウ</t>
    </rPh>
    <rPh sb="39" eb="41">
      <t>バンゴウ</t>
    </rPh>
    <rPh sb="44" eb="46">
      <t>キゴウ</t>
    </rPh>
    <rPh sb="48" eb="50">
      <t>フカ</t>
    </rPh>
    <phoneticPr fontId="1"/>
  </si>
  <si>
    <t>268mm</t>
    <phoneticPr fontId="1"/>
  </si>
  <si>
    <t>★スコアシートの本体（セルA4～AJ58）の標準サイズ</t>
    <rPh sb="8" eb="10">
      <t>ホンタイ</t>
    </rPh>
    <rPh sb="22" eb="24">
      <t>ヒョウジュン</t>
    </rPh>
    <phoneticPr fontId="1"/>
  </si>
  <si>
    <t>　　　　　　　　縦268mm×横180mm</t>
    <rPh sb="8" eb="9">
      <t>タテ</t>
    </rPh>
    <rPh sb="15" eb="16">
      <t>ヨコ</t>
    </rPh>
    <phoneticPr fontId="1"/>
  </si>
  <si>
    <t>180mm</t>
    <phoneticPr fontId="1"/>
  </si>
  <si>
    <t>53mm</t>
    <phoneticPr fontId="1"/>
  </si>
  <si>
    <t>第○○回□□市民バスケットボール大会</t>
    <rPh sb="0" eb="1">
      <t>ダイ</t>
    </rPh>
    <rPh sb="3" eb="4">
      <t>カイ</t>
    </rPh>
    <rPh sb="6" eb="8">
      <t>シミン</t>
    </rPh>
    <rPh sb="16" eb="18">
      <t>タイカイ</t>
    </rPh>
    <phoneticPr fontId="1"/>
  </si>
  <si>
    <t>※　このメンバー表(エクセル形式）は、(一社)山口県バスケットボール協会サイトのダウンロードコーナーで入手できます。
    （スコアシートのファイルに含まれています）</t>
    <rPh sb="8" eb="9">
      <t>ヒョウ</t>
    </rPh>
    <rPh sb="14" eb="16">
      <t>ケイシキ</t>
    </rPh>
    <rPh sb="19" eb="23">
      <t>イッシャ</t>
    </rPh>
    <rPh sb="23" eb="26">
      <t>ヤマグチケン</t>
    </rPh>
    <rPh sb="34" eb="36">
      <t>キョウカイ</t>
    </rPh>
    <rPh sb="51" eb="53">
      <t>ニュウシュ</t>
    </rPh>
    <rPh sb="76" eb="77">
      <t>フク</t>
    </rPh>
    <phoneticPr fontId="1"/>
  </si>
  <si>
    <t>2020年1月版</t>
    <rPh sb="4" eb="5">
      <t>ネン</t>
    </rPh>
    <rPh sb="6" eb="7">
      <t>ガツ</t>
    </rPh>
    <rPh sb="7" eb="8">
      <t>バン</t>
    </rPh>
    <phoneticPr fontId="1"/>
  </si>
  <si>
    <t>Ver.5.3</t>
    <phoneticPr fontId="1"/>
  </si>
  <si>
    <t>スコアシート　〔2020年1月版〕</t>
    <rPh sb="12" eb="13">
      <t>ネン</t>
    </rPh>
    <rPh sb="14" eb="15">
      <t>ガツ</t>
    </rPh>
    <rPh sb="15" eb="16">
      <t>バン</t>
    </rPh>
    <phoneticPr fontId="1"/>
  </si>
  <si>
    <t>※ Ａ４縦置き用紙に印刷してください。</t>
    <rPh sb="4" eb="6">
      <t>タテオ</t>
    </rPh>
    <rPh sb="7" eb="9">
      <t>ヨウシ</t>
    </rPh>
    <rPh sb="10" eb="12">
      <t>インサツ</t>
    </rPh>
    <phoneticPr fontId="1"/>
  </si>
  <si>
    <t>・「3_メンバー表」シートに必要な情報を入力して印刷する。　</t>
    <rPh sb="8" eb="9">
      <t>ヒョウ</t>
    </rPh>
    <rPh sb="14" eb="16">
      <t>ヒツヨウ</t>
    </rPh>
    <rPh sb="17" eb="19">
      <t>ジョウホウ</t>
    </rPh>
    <rPh sb="20" eb="22">
      <t>ニュウリョク</t>
    </rPh>
    <rPh sb="24" eb="26">
      <t>インサツ</t>
    </rPh>
    <phoneticPr fontId="1"/>
  </si>
  <si>
    <t>85mm</t>
    <phoneticPr fontId="1"/>
  </si>
  <si>
    <t>(一社)山口県バスケットボール協会 【2020年1月版】</t>
    <rPh sb="23" eb="24">
      <t>ネン</t>
    </rPh>
    <rPh sb="25" eb="26">
      <t>ガツ</t>
    </rPh>
    <rPh sb="26" eb="27">
      <t>バン</t>
    </rPh>
    <phoneticPr fontId="1"/>
  </si>
  <si>
    <t>※　このメンバー表はそのままスコアシートに貼り付けるので、規格・サイズを変えないでください。横53mm×縦85mmが標準です。</t>
    <rPh sb="8" eb="9">
      <t>ヒョウ</t>
    </rPh>
    <rPh sb="21" eb="22">
      <t>ハ</t>
    </rPh>
    <rPh sb="23" eb="24">
      <t>ツ</t>
    </rPh>
    <rPh sb="29" eb="31">
      <t>キカク</t>
    </rPh>
    <rPh sb="36" eb="37">
      <t>カ</t>
    </rPh>
    <rPh sb="46" eb="47">
      <t>ヨコ</t>
    </rPh>
    <rPh sb="52" eb="53">
      <t>タテ</t>
    </rPh>
    <rPh sb="58" eb="60">
      <t>ヒョウジュン</t>
    </rPh>
    <phoneticPr fontId="1"/>
  </si>
  <si>
    <t>3A1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</si>
</sst>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h:mm;@"/>
    <numFmt numFmtId="177" formatCode="yyyy"/>
    <numFmt numFmtId="178" formatCode="m"/>
    <numFmt numFmtId="179" formatCode="d"/>
    <numFmt numFmtId="180" formatCode="0_);[Red]\(0\)"/>
  </numFmts>
  <fonts count="6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i/>
      <sz val="24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name val="ＭＳ ゴシック"/>
      <family val="3"/>
      <charset val="128"/>
    </font>
    <font>
      <i/>
      <sz val="14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6"/>
      <color indexed="10"/>
      <name val="ＭＳ Ｐ明朝"/>
      <family val="1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6"/>
      <color indexed="9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i/>
      <sz val="20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10"/>
      <color rgb="FF000000"/>
      <name val="ＭＳ 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name val="ＭＳ 明朝"/>
      <family val="1"/>
      <charset val="128"/>
    </font>
    <font>
      <sz val="14"/>
      <color indexed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i/>
      <sz val="2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i/>
      <sz val="26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10"/>
      <color rgb="FF002060"/>
      <name val="ＭＳ Ｐゴシック"/>
      <family val="3"/>
      <charset val="128"/>
    </font>
    <font>
      <b/>
      <sz val="10"/>
      <color rgb="FF00B0F0"/>
      <name val="ＭＳ Ｐゴシック"/>
      <family val="3"/>
      <charset val="128"/>
    </font>
    <font>
      <sz val="1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  <font>
      <sz val="6"/>
      <color rgb="FFFFFF00"/>
      <name val="ＭＳ Ｐゴシック"/>
      <family val="3"/>
      <charset val="128"/>
      <scheme val="minor"/>
    </font>
    <font>
      <sz val="11"/>
      <color rgb="FFFFFF00"/>
      <name val="ＭＳ Ｐゴシック"/>
      <family val="3"/>
      <charset val="128"/>
      <scheme val="minor"/>
    </font>
    <font>
      <b/>
      <sz val="20"/>
      <color rgb="FFFFFF00"/>
      <name val="ＭＳ Ｐゴシック"/>
      <family val="3"/>
      <charset val="128"/>
    </font>
    <font>
      <sz val="11"/>
      <color rgb="FFFFFF00"/>
      <name val="ＭＳ Ｐゴシック"/>
      <family val="3"/>
      <charset val="128"/>
    </font>
    <font>
      <sz val="14"/>
      <color rgb="FFFF0000"/>
      <name val="ＭＳ Ｐゴシック"/>
      <family val="3"/>
      <charset val="128"/>
      <scheme val="minor"/>
    </font>
    <font>
      <sz val="16"/>
      <color theme="0"/>
      <name val="ＭＳ Ｐゴシック"/>
      <family val="3"/>
      <charset val="128"/>
    </font>
    <font>
      <sz val="12"/>
      <color theme="0"/>
      <name val="ＭＳ Ｐ明朝"/>
      <family val="1"/>
      <charset val="128"/>
    </font>
    <font>
      <sz val="9"/>
      <color theme="0"/>
      <name val="ＭＳ Ｐ明朝"/>
      <family val="1"/>
      <charset val="128"/>
    </font>
    <font>
      <sz val="14"/>
      <color theme="0"/>
      <name val="ＭＳ Ｐ明朝"/>
      <family val="1"/>
      <charset val="128"/>
    </font>
    <font>
      <sz val="14"/>
      <color theme="0"/>
      <name val="ＭＳ ゴシック"/>
      <family val="3"/>
      <charset val="128"/>
    </font>
    <font>
      <b/>
      <sz val="12"/>
      <color theme="0"/>
      <name val="ＭＳ Ｐゴシック"/>
      <family val="3"/>
      <charset val="128"/>
    </font>
    <font>
      <sz val="11"/>
      <color theme="0"/>
      <name val="ＭＳ Ｐ明朝"/>
      <family val="1"/>
      <charset val="128"/>
    </font>
    <font>
      <sz val="22"/>
      <color rgb="FFFF0000"/>
      <name val="ＭＳ Ｐゴシック"/>
      <family val="3"/>
      <charset val="128"/>
    </font>
    <font>
      <b/>
      <sz val="22"/>
      <color rgb="FFFFFF00"/>
      <name val="ＭＳ Ｐ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gray0625">
        <bgColor theme="0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n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indexed="64"/>
      </right>
      <top/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28" fillId="0" borderId="0">
      <alignment vertical="center"/>
    </xf>
  </cellStyleXfs>
  <cellXfs count="482">
    <xf numFmtId="0" fontId="0" fillId="0" borderId="0" xfId="0"/>
    <xf numFmtId="0" fontId="0" fillId="2" borderId="0" xfId="0" applyFill="1"/>
    <xf numFmtId="0" fontId="2" fillId="0" borderId="0" xfId="0" applyFont="1"/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3" fillId="5" borderId="5" xfId="0" applyFont="1" applyFill="1" applyBorder="1" applyAlignment="1">
      <alignment horizontal="right"/>
    </xf>
    <xf numFmtId="0" fontId="23" fillId="5" borderId="5" xfId="0" applyFont="1" applyFill="1" applyBorder="1"/>
    <xf numFmtId="0" fontId="0" fillId="5" borderId="7" xfId="0" applyFill="1" applyBorder="1"/>
    <xf numFmtId="0" fontId="24" fillId="0" borderId="6" xfId="0" applyFont="1" applyBorder="1" applyAlignment="1">
      <alignment horizontal="left" indent="1"/>
    </xf>
    <xf numFmtId="0" fontId="5" fillId="0" borderId="7" xfId="0" applyFont="1" applyBorder="1" applyAlignment="1">
      <alignment horizontal="center" vertical="center"/>
    </xf>
    <xf numFmtId="0" fontId="8" fillId="0" borderId="10" xfId="0" applyFont="1" applyBorder="1"/>
    <xf numFmtId="0" fontId="8" fillId="0" borderId="0" xfId="0" applyFont="1"/>
    <xf numFmtId="0" fontId="2" fillId="0" borderId="2" xfId="0" applyFont="1" applyBorder="1"/>
    <xf numFmtId="0" fontId="5" fillId="0" borderId="12" xfId="0" applyFont="1" applyBorder="1" applyAlignment="1">
      <alignment horizontal="center" vertical="center"/>
    </xf>
    <xf numFmtId="0" fontId="8" fillId="0" borderId="13" xfId="0" applyFont="1" applyBorder="1"/>
    <xf numFmtId="0" fontId="5" fillId="6" borderId="13" xfId="0" applyFont="1" applyFill="1" applyBorder="1" applyAlignment="1">
      <alignment horizontal="center" vertical="center"/>
    </xf>
    <xf numFmtId="0" fontId="2" fillId="0" borderId="10" xfId="0" applyFont="1" applyBorder="1"/>
    <xf numFmtId="0" fontId="8" fillId="0" borderId="7" xfId="0" applyFont="1" applyBorder="1"/>
    <xf numFmtId="0" fontId="2" fillId="0" borderId="8" xfId="0" applyFont="1" applyBorder="1"/>
    <xf numFmtId="0" fontId="8" fillId="0" borderId="17" xfId="0" applyFont="1" applyBorder="1"/>
    <xf numFmtId="0" fontId="5" fillId="6" borderId="1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24" fillId="0" borderId="6" xfId="0" applyFont="1" applyBorder="1" applyAlignment="1">
      <alignment horizontal="left" vertical="center"/>
    </xf>
    <xf numFmtId="56" fontId="0" fillId="4" borderId="10" xfId="0" applyNumberFormat="1" applyFill="1" applyBorder="1" applyAlignment="1" applyProtection="1">
      <alignment horizontal="left" vertical="center"/>
      <protection locked="0"/>
    </xf>
    <xf numFmtId="0" fontId="5" fillId="0" borderId="7" xfId="0" applyFont="1" applyBorder="1" applyAlignment="1">
      <alignment horizontal="center" vertical="center" shrinkToFit="1"/>
    </xf>
    <xf numFmtId="0" fontId="5" fillId="6" borderId="10" xfId="0" applyFont="1" applyFill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6" borderId="13" xfId="0" applyFont="1" applyFill="1" applyBorder="1" applyAlignment="1">
      <alignment horizontal="center" vertical="center" shrinkToFit="1"/>
    </xf>
    <xf numFmtId="20" fontId="29" fillId="0" borderId="0" xfId="0" applyNumberFormat="1" applyFont="1" applyAlignment="1">
      <alignment horizontal="left" vertical="center"/>
    </xf>
    <xf numFmtId="0" fontId="28" fillId="0" borderId="0" xfId="1">
      <alignment vertical="center"/>
    </xf>
    <xf numFmtId="0" fontId="28" fillId="7" borderId="13" xfId="1" applyFill="1" applyBorder="1" applyAlignment="1">
      <alignment horizontal="center" vertical="center"/>
    </xf>
    <xf numFmtId="0" fontId="30" fillId="0" borderId="0" xfId="1" applyFont="1">
      <alignment vertical="center"/>
    </xf>
    <xf numFmtId="0" fontId="28" fillId="8" borderId="20" xfId="1" applyFill="1" applyBorder="1">
      <alignment vertical="center"/>
    </xf>
    <xf numFmtId="0" fontId="31" fillId="0" borderId="0" xfId="1" applyFont="1">
      <alignment vertical="center"/>
    </xf>
    <xf numFmtId="0" fontId="28" fillId="0" borderId="8" xfId="1" applyBorder="1" applyAlignment="1" applyProtection="1">
      <alignment horizontal="center" vertical="center"/>
      <protection locked="0"/>
    </xf>
    <xf numFmtId="0" fontId="32" fillId="7" borderId="23" xfId="1" applyFont="1" applyFill="1" applyBorder="1" applyAlignment="1" applyProtection="1">
      <alignment horizontal="center" vertical="center"/>
      <protection locked="0"/>
    </xf>
    <xf numFmtId="0" fontId="28" fillId="0" borderId="24" xfId="1" applyBorder="1" applyProtection="1">
      <alignment vertical="center"/>
      <protection locked="0"/>
    </xf>
    <xf numFmtId="0" fontId="32" fillId="7" borderId="26" xfId="1" applyFont="1" applyFill="1" applyBorder="1" applyAlignment="1" applyProtection="1">
      <alignment horizontal="center" vertical="center"/>
      <protection locked="0"/>
    </xf>
    <xf numFmtId="0" fontId="32" fillId="7" borderId="29" xfId="1" applyFont="1" applyFill="1" applyBorder="1" applyAlignment="1" applyProtection="1">
      <alignment horizontal="center" vertical="center"/>
      <protection locked="0"/>
    </xf>
    <xf numFmtId="0" fontId="28" fillId="0" borderId="6" xfId="1" applyBorder="1" applyAlignment="1">
      <alignment horizontal="right" vertical="center"/>
    </xf>
    <xf numFmtId="49" fontId="0" fillId="8" borderId="13" xfId="0" applyNumberFormat="1" applyFill="1" applyBorder="1" applyAlignment="1">
      <alignment horizontal="center"/>
    </xf>
    <xf numFmtId="0" fontId="0" fillId="8" borderId="13" xfId="0" applyFill="1" applyBorder="1" applyAlignment="1">
      <alignment horizontal="center"/>
    </xf>
    <xf numFmtId="0" fontId="0" fillId="8" borderId="13" xfId="0" applyFill="1" applyBorder="1" applyAlignment="1">
      <alignment horizontal="center" shrinkToFit="1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shrinkToFit="1"/>
    </xf>
    <xf numFmtId="0" fontId="32" fillId="7" borderId="32" xfId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>
      <alignment horizontal="right" vertical="center"/>
    </xf>
    <xf numFmtId="20" fontId="0" fillId="9" borderId="13" xfId="0" quotePrefix="1" applyNumberFormat="1" applyFill="1" applyBorder="1" applyAlignment="1">
      <alignment horizontal="left" vertical="center"/>
    </xf>
    <xf numFmtId="0" fontId="0" fillId="9" borderId="34" xfId="0" applyFill="1" applyBorder="1" applyAlignment="1">
      <alignment horizontal="center" vertical="center"/>
    </xf>
    <xf numFmtId="0" fontId="13" fillId="9" borderId="11" xfId="0" applyFont="1" applyFill="1" applyBorder="1" applyAlignment="1">
      <alignment horizontal="center" vertical="center"/>
    </xf>
    <xf numFmtId="0" fontId="0" fillId="9" borderId="14" xfId="0" applyFill="1" applyBorder="1" applyAlignment="1">
      <alignment horizontal="center" vertical="center"/>
    </xf>
    <xf numFmtId="0" fontId="13" fillId="9" borderId="35" xfId="0" applyFont="1" applyFill="1" applyBorder="1" applyAlignment="1">
      <alignment horizontal="center" vertical="center"/>
    </xf>
    <xf numFmtId="0" fontId="13" fillId="9" borderId="16" xfId="0" applyFont="1" applyFill="1" applyBorder="1" applyAlignment="1">
      <alignment horizontal="center" vertical="center"/>
    </xf>
    <xf numFmtId="0" fontId="28" fillId="7" borderId="36" xfId="1" applyFill="1" applyBorder="1" applyProtection="1">
      <alignment vertical="center"/>
      <protection locked="0"/>
    </xf>
    <xf numFmtId="0" fontId="28" fillId="7" borderId="37" xfId="1" applyFill="1" applyBorder="1" applyProtection="1">
      <alignment vertical="center"/>
      <protection locked="0"/>
    </xf>
    <xf numFmtId="0" fontId="28" fillId="7" borderId="38" xfId="1" applyFill="1" applyBorder="1" applyProtection="1">
      <alignment vertical="center"/>
      <protection locked="0"/>
    </xf>
    <xf numFmtId="0" fontId="28" fillId="7" borderId="8" xfId="1" applyFill="1" applyBorder="1" applyProtection="1">
      <alignment vertical="center"/>
      <protection locked="0"/>
    </xf>
    <xf numFmtId="0" fontId="32" fillId="7" borderId="24" xfId="1" applyFont="1" applyFill="1" applyBorder="1" applyAlignment="1" applyProtection="1">
      <alignment horizontal="center" vertical="center"/>
      <protection locked="0"/>
    </xf>
    <xf numFmtId="0" fontId="32" fillId="7" borderId="27" xfId="1" applyFont="1" applyFill="1" applyBorder="1" applyAlignment="1" applyProtection="1">
      <alignment horizontal="center" vertical="center"/>
      <protection locked="0"/>
    </xf>
    <xf numFmtId="0" fontId="32" fillId="7" borderId="28" xfId="1" applyFont="1" applyFill="1" applyBorder="1" applyAlignment="1" applyProtection="1">
      <alignment horizontal="center" vertical="center"/>
      <protection locked="0"/>
    </xf>
    <xf numFmtId="0" fontId="32" fillId="7" borderId="33" xfId="1" applyFont="1" applyFill="1" applyBorder="1" applyAlignment="1" applyProtection="1">
      <alignment horizontal="center" vertical="center"/>
      <protection locked="0"/>
    </xf>
    <xf numFmtId="49" fontId="0" fillId="7" borderId="22" xfId="0" applyNumberFormat="1" applyFill="1" applyBorder="1" applyAlignment="1" applyProtection="1">
      <alignment horizontal="center"/>
      <protection locked="0"/>
    </xf>
    <xf numFmtId="20" fontId="0" fillId="7" borderId="23" xfId="0" applyNumberFormat="1" applyFill="1" applyBorder="1" applyAlignment="1" applyProtection="1">
      <alignment horizontal="center"/>
      <protection locked="0"/>
    </xf>
    <xf numFmtId="0" fontId="0" fillId="7" borderId="23" xfId="0" applyFill="1" applyBorder="1" applyAlignment="1" applyProtection="1">
      <alignment horizontal="center"/>
      <protection locked="0"/>
    </xf>
    <xf numFmtId="0" fontId="0" fillId="7" borderId="24" xfId="0" applyFill="1" applyBorder="1" applyAlignment="1" applyProtection="1">
      <alignment horizontal="center"/>
      <protection locked="0"/>
    </xf>
    <xf numFmtId="49" fontId="0" fillId="7" borderId="25" xfId="0" applyNumberFormat="1" applyFill="1" applyBorder="1" applyAlignment="1" applyProtection="1">
      <alignment horizontal="center"/>
      <protection locked="0"/>
    </xf>
    <xf numFmtId="20" fontId="0" fillId="7" borderId="26" xfId="0" applyNumberFormat="1" applyFill="1" applyBorder="1" applyAlignment="1" applyProtection="1">
      <alignment horizontal="center"/>
      <protection locked="0"/>
    </xf>
    <xf numFmtId="0" fontId="0" fillId="7" borderId="26" xfId="0" applyFill="1" applyBorder="1" applyAlignment="1" applyProtection="1">
      <alignment horizontal="center" shrinkToFit="1"/>
      <protection locked="0"/>
    </xf>
    <xf numFmtId="0" fontId="0" fillId="7" borderId="26" xfId="0" applyFill="1" applyBorder="1" applyAlignment="1" applyProtection="1">
      <alignment horizontal="center"/>
      <protection locked="0"/>
    </xf>
    <xf numFmtId="0" fontId="0" fillId="7" borderId="27" xfId="0" applyFill="1" applyBorder="1" applyAlignment="1" applyProtection="1">
      <alignment horizontal="center"/>
      <protection locked="0"/>
    </xf>
    <xf numFmtId="49" fontId="0" fillId="7" borderId="39" xfId="0" applyNumberFormat="1" applyFill="1" applyBorder="1" applyAlignment="1" applyProtection="1">
      <alignment horizontal="center"/>
      <protection locked="0"/>
    </xf>
    <xf numFmtId="20" fontId="0" fillId="7" borderId="40" xfId="0" applyNumberFormat="1" applyFill="1" applyBorder="1" applyAlignment="1" applyProtection="1">
      <alignment horizontal="center"/>
      <protection locked="0"/>
    </xf>
    <xf numFmtId="0" fontId="0" fillId="7" borderId="40" xfId="0" applyFill="1" applyBorder="1" applyAlignment="1" applyProtection="1">
      <alignment horizontal="center" shrinkToFit="1"/>
      <protection locked="0"/>
    </xf>
    <xf numFmtId="0" fontId="0" fillId="7" borderId="40" xfId="0" applyFill="1" applyBorder="1" applyAlignment="1" applyProtection="1">
      <alignment horizontal="center"/>
      <protection locked="0"/>
    </xf>
    <xf numFmtId="0" fontId="0" fillId="7" borderId="41" xfId="0" applyFill="1" applyBorder="1" applyAlignment="1" applyProtection="1">
      <alignment horizontal="center"/>
      <protection locked="0"/>
    </xf>
    <xf numFmtId="180" fontId="0" fillId="4" borderId="10" xfId="0" applyNumberFormat="1" applyFill="1" applyBorder="1" applyAlignment="1" applyProtection="1">
      <alignment horizontal="center" vertical="center"/>
      <protection locked="0"/>
    </xf>
    <xf numFmtId="0" fontId="2" fillId="0" borderId="56" xfId="0" applyFont="1" applyBorder="1"/>
    <xf numFmtId="0" fontId="2" fillId="0" borderId="57" xfId="0" applyFont="1" applyBorder="1"/>
    <xf numFmtId="0" fontId="28" fillId="7" borderId="22" xfId="1" applyFill="1" applyBorder="1" applyAlignment="1" applyProtection="1">
      <alignment horizontal="center" vertical="center"/>
      <protection locked="0"/>
    </xf>
    <xf numFmtId="0" fontId="28" fillId="7" borderId="24" xfId="1" applyFill="1" applyBorder="1" applyAlignment="1" applyProtection="1">
      <alignment horizontal="center" vertical="center"/>
      <protection locked="0"/>
    </xf>
    <xf numFmtId="0" fontId="28" fillId="7" borderId="25" xfId="1" applyFill="1" applyBorder="1" applyAlignment="1" applyProtection="1">
      <alignment horizontal="center" vertical="center"/>
      <protection locked="0"/>
    </xf>
    <xf numFmtId="0" fontId="28" fillId="7" borderId="27" xfId="1" applyFill="1" applyBorder="1" applyAlignment="1" applyProtection="1">
      <alignment horizontal="center" vertical="center"/>
      <protection locked="0"/>
    </xf>
    <xf numFmtId="0" fontId="28" fillId="7" borderId="28" xfId="1" applyFill="1" applyBorder="1" applyAlignment="1" applyProtection="1">
      <alignment horizontal="center" vertical="center"/>
      <protection locked="0"/>
    </xf>
    <xf numFmtId="0" fontId="28" fillId="7" borderId="30" xfId="1" applyFill="1" applyBorder="1" applyAlignment="1" applyProtection="1">
      <alignment horizontal="center" vertical="center"/>
      <protection locked="0"/>
    </xf>
    <xf numFmtId="0" fontId="28" fillId="7" borderId="31" xfId="1" applyFill="1" applyBorder="1" applyAlignment="1" applyProtection="1">
      <alignment horizontal="center" vertical="center"/>
      <protection locked="0"/>
    </xf>
    <xf numFmtId="0" fontId="28" fillId="7" borderId="33" xfId="1" applyFill="1" applyBorder="1" applyAlignment="1" applyProtection="1">
      <alignment horizontal="center" vertical="center"/>
      <protection locked="0"/>
    </xf>
    <xf numFmtId="0" fontId="28" fillId="7" borderId="25" xfId="1" quotePrefix="1" applyFill="1" applyBorder="1" applyAlignment="1" applyProtection="1">
      <alignment horizontal="center" vertical="center"/>
      <protection locked="0"/>
    </xf>
    <xf numFmtId="0" fontId="28" fillId="7" borderId="22" xfId="1" quotePrefix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2" fillId="0" borderId="15" xfId="0" applyFont="1" applyBorder="1"/>
    <xf numFmtId="0" fontId="2" fillId="0" borderId="13" xfId="0" applyFont="1" applyBorder="1"/>
    <xf numFmtId="0" fontId="2" fillId="0" borderId="0" xfId="0" applyFont="1" applyAlignment="1">
      <alignment horizontal="left" vertical="center" wrapText="1"/>
    </xf>
    <xf numFmtId="0" fontId="8" fillId="0" borderId="17" xfId="0" applyFont="1" applyBorder="1" applyAlignment="1">
      <alignment horizontal="center" vertical="center"/>
    </xf>
    <xf numFmtId="0" fontId="2" fillId="0" borderId="69" xfId="0" applyFont="1" applyBorder="1"/>
    <xf numFmtId="0" fontId="8" fillId="0" borderId="70" xfId="0" applyFont="1" applyBorder="1"/>
    <xf numFmtId="0" fontId="2" fillId="0" borderId="52" xfId="0" applyFont="1" applyBorder="1"/>
    <xf numFmtId="0" fontId="8" fillId="0" borderId="71" xfId="0" applyFont="1" applyBorder="1"/>
    <xf numFmtId="0" fontId="5" fillId="0" borderId="42" xfId="0" applyFont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8" fillId="0" borderId="15" xfId="0" applyFont="1" applyBorder="1"/>
    <xf numFmtId="0" fontId="5" fillId="0" borderId="42" xfId="0" applyFont="1" applyBorder="1" applyAlignment="1">
      <alignment horizontal="center" vertical="center" shrinkToFit="1"/>
    </xf>
    <xf numFmtId="0" fontId="5" fillId="6" borderId="15" xfId="0" applyFont="1" applyFill="1" applyBorder="1" applyAlignment="1">
      <alignment horizontal="center" vertical="center" shrinkToFit="1"/>
    </xf>
    <xf numFmtId="0" fontId="8" fillId="0" borderId="74" xfId="0" applyFont="1" applyBorder="1"/>
    <xf numFmtId="0" fontId="10" fillId="0" borderId="68" xfId="0" applyFont="1" applyBorder="1" applyAlignment="1">
      <alignment horizontal="center" vertical="center"/>
    </xf>
    <xf numFmtId="0" fontId="2" fillId="0" borderId="49" xfId="0" applyFont="1" applyBorder="1"/>
    <xf numFmtId="0" fontId="2" fillId="0" borderId="19" xfId="0" applyFont="1" applyBorder="1"/>
    <xf numFmtId="0" fontId="2" fillId="0" borderId="82" xfId="0" applyFont="1" applyBorder="1"/>
    <xf numFmtId="0" fontId="2" fillId="0" borderId="71" xfId="0" applyFont="1" applyBorder="1"/>
    <xf numFmtId="0" fontId="2" fillId="0" borderId="74" xfId="0" applyFont="1" applyBorder="1"/>
    <xf numFmtId="0" fontId="2" fillId="0" borderId="72" xfId="0" applyFont="1" applyBorder="1"/>
    <xf numFmtId="0" fontId="6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2" fillId="0" borderId="75" xfId="0" applyFont="1" applyBorder="1"/>
    <xf numFmtId="0" fontId="2" fillId="0" borderId="6" xfId="0" applyFont="1" applyBorder="1"/>
    <xf numFmtId="0" fontId="2" fillId="0" borderId="17" xfId="0" applyFont="1" applyBorder="1"/>
    <xf numFmtId="0" fontId="2" fillId="0" borderId="85" xfId="0" applyFont="1" applyBorder="1"/>
    <xf numFmtId="0" fontId="16" fillId="0" borderId="90" xfId="0" applyFont="1" applyBorder="1" applyAlignment="1">
      <alignment horizontal="center" vertical="center"/>
    </xf>
    <xf numFmtId="0" fontId="16" fillId="0" borderId="91" xfId="0" applyFont="1" applyBorder="1" applyAlignment="1">
      <alignment horizontal="center" vertical="center"/>
    </xf>
    <xf numFmtId="0" fontId="16" fillId="0" borderId="92" xfId="0" applyFont="1" applyBorder="1" applyAlignment="1">
      <alignment horizontal="center" vertical="center"/>
    </xf>
    <xf numFmtId="0" fontId="2" fillId="0" borderId="46" xfId="0" applyFont="1" applyBorder="1"/>
    <xf numFmtId="0" fontId="2" fillId="0" borderId="20" xfId="0" applyFont="1" applyBorder="1"/>
    <xf numFmtId="0" fontId="2" fillId="0" borderId="43" xfId="0" applyFont="1" applyBorder="1"/>
    <xf numFmtId="0" fontId="2" fillId="0" borderId="90" xfId="0" applyFont="1" applyBorder="1"/>
    <xf numFmtId="0" fontId="2" fillId="0" borderId="91" xfId="0" applyFont="1" applyBorder="1"/>
    <xf numFmtId="0" fontId="2" fillId="0" borderId="93" xfId="0" applyFont="1" applyBorder="1"/>
    <xf numFmtId="0" fontId="2" fillId="0" borderId="92" xfId="0" applyFont="1" applyBorder="1"/>
    <xf numFmtId="0" fontId="9" fillId="4" borderId="16" xfId="0" applyFont="1" applyFill="1" applyBorder="1" applyAlignment="1" applyProtection="1">
      <alignment horizontal="center" vertical="center" shrinkToFit="1"/>
      <protection locked="0"/>
    </xf>
    <xf numFmtId="0" fontId="9" fillId="4" borderId="98" xfId="0" applyFont="1" applyFill="1" applyBorder="1" applyAlignment="1" applyProtection="1">
      <alignment horizontal="center" vertical="center" shrinkToFit="1"/>
      <protection locked="0"/>
    </xf>
    <xf numFmtId="0" fontId="16" fillId="4" borderId="16" xfId="0" applyFont="1" applyFill="1" applyBorder="1" applyAlignment="1" applyProtection="1">
      <alignment horizontal="center" vertical="center"/>
      <protection locked="0"/>
    </xf>
    <xf numFmtId="0" fontId="15" fillId="4" borderId="101" xfId="0" applyFont="1" applyFill="1" applyBorder="1" applyAlignment="1" applyProtection="1">
      <alignment horizontal="center" vertical="center"/>
      <protection locked="0"/>
    </xf>
    <xf numFmtId="0" fontId="15" fillId="4" borderId="102" xfId="0" applyFont="1" applyFill="1" applyBorder="1" applyAlignment="1" applyProtection="1">
      <alignment horizontal="center" vertical="center" shrinkToFit="1"/>
      <protection locked="0"/>
    </xf>
    <xf numFmtId="0" fontId="16" fillId="4" borderId="104" xfId="0" applyFont="1" applyFill="1" applyBorder="1" applyAlignment="1" applyProtection="1">
      <alignment horizontal="center" vertical="center"/>
      <protection locked="0"/>
    </xf>
    <xf numFmtId="0" fontId="15" fillId="4" borderId="19" xfId="0" applyFont="1" applyFill="1" applyBorder="1" applyAlignment="1" applyProtection="1">
      <alignment horizontal="center" vertical="center"/>
      <protection locked="0"/>
    </xf>
    <xf numFmtId="0" fontId="15" fillId="4" borderId="11" xfId="0" applyFont="1" applyFill="1" applyBorder="1" applyAlignment="1" applyProtection="1">
      <alignment horizontal="center" vertical="center" shrinkToFit="1"/>
      <protection locked="0"/>
    </xf>
    <xf numFmtId="0" fontId="16" fillId="4" borderId="98" xfId="0" applyFont="1" applyFill="1" applyBorder="1" applyAlignment="1" applyProtection="1">
      <alignment horizontal="center" vertical="center"/>
      <protection locked="0"/>
    </xf>
    <xf numFmtId="0" fontId="15" fillId="4" borderId="108" xfId="0" applyFont="1" applyFill="1" applyBorder="1" applyAlignment="1" applyProtection="1">
      <alignment horizontal="center" vertical="center"/>
      <protection locked="0"/>
    </xf>
    <xf numFmtId="0" fontId="15" fillId="4" borderId="109" xfId="0" applyFont="1" applyFill="1" applyBorder="1" applyAlignment="1" applyProtection="1">
      <alignment horizontal="center" vertical="center" shrinkToFit="1"/>
      <protection locked="0"/>
    </xf>
    <xf numFmtId="0" fontId="35" fillId="5" borderId="5" xfId="0" applyFont="1" applyFill="1" applyBorder="1" applyAlignment="1">
      <alignment horizontal="right"/>
    </xf>
    <xf numFmtId="0" fontId="0" fillId="5" borderId="5" xfId="0" applyFill="1" applyBorder="1"/>
    <xf numFmtId="0" fontId="44" fillId="0" borderId="0" xfId="0" applyFont="1" applyAlignment="1">
      <alignment horizontal="center" vertical="center"/>
    </xf>
    <xf numFmtId="0" fontId="10" fillId="0" borderId="0" xfId="0" applyFont="1"/>
    <xf numFmtId="0" fontId="35" fillId="0" borderId="0" xfId="0" applyFont="1" applyAlignment="1">
      <alignment vertical="center"/>
    </xf>
    <xf numFmtId="0" fontId="0" fillId="10" borderId="0" xfId="0" applyFill="1" applyAlignment="1">
      <alignment vertical="center"/>
    </xf>
    <xf numFmtId="0" fontId="35" fillId="10" borderId="42" xfId="0" applyFont="1" applyFill="1" applyBorder="1" applyAlignment="1">
      <alignment vertical="center"/>
    </xf>
    <xf numFmtId="0" fontId="0" fillId="10" borderId="44" xfId="0" applyFill="1" applyBorder="1" applyAlignment="1">
      <alignment vertical="center"/>
    </xf>
    <xf numFmtId="0" fontId="0" fillId="10" borderId="43" xfId="0" applyFill="1" applyBorder="1" applyAlignment="1">
      <alignment vertical="center"/>
    </xf>
    <xf numFmtId="0" fontId="0" fillId="10" borderId="5" xfId="0" applyFill="1" applyBorder="1" applyAlignment="1">
      <alignment horizontal="left" vertical="center" indent="1"/>
    </xf>
    <xf numFmtId="0" fontId="0" fillId="10" borderId="6" xfId="0" applyFill="1" applyBorder="1" applyAlignment="1">
      <alignment vertical="center"/>
    </xf>
    <xf numFmtId="0" fontId="47" fillId="10" borderId="5" xfId="0" applyFont="1" applyFill="1" applyBorder="1" applyAlignment="1">
      <alignment horizontal="left" vertical="center" indent="2"/>
    </xf>
    <xf numFmtId="0" fontId="0" fillId="10" borderId="5" xfId="0" applyFill="1" applyBorder="1" applyAlignment="1">
      <alignment vertical="center"/>
    </xf>
    <xf numFmtId="0" fontId="35" fillId="10" borderId="5" xfId="0" applyFont="1" applyFill="1" applyBorder="1" applyAlignment="1">
      <alignment vertical="center"/>
    </xf>
    <xf numFmtId="0" fontId="0" fillId="10" borderId="4" xfId="0" applyFill="1" applyBorder="1" applyAlignment="1">
      <alignment vertical="center"/>
    </xf>
    <xf numFmtId="0" fontId="0" fillId="10" borderId="8" xfId="0" applyFill="1" applyBorder="1" applyAlignment="1">
      <alignment vertical="center"/>
    </xf>
    <xf numFmtId="14" fontId="0" fillId="5" borderId="0" xfId="0" applyNumberFormat="1" applyFill="1"/>
    <xf numFmtId="0" fontId="0" fillId="5" borderId="0" xfId="0" applyFill="1" applyAlignment="1">
      <alignment horizontal="right"/>
    </xf>
    <xf numFmtId="0" fontId="0" fillId="10" borderId="6" xfId="0" applyFill="1" applyBorder="1"/>
    <xf numFmtId="0" fontId="0" fillId="10" borderId="8" xfId="0" applyFill="1" applyBorder="1"/>
    <xf numFmtId="0" fontId="0" fillId="5" borderId="4" xfId="0" applyFill="1" applyBorder="1"/>
    <xf numFmtId="0" fontId="2" fillId="0" borderId="50" xfId="0" applyFont="1" applyBorder="1"/>
    <xf numFmtId="0" fontId="29" fillId="0" borderId="0" xfId="0" applyFont="1"/>
    <xf numFmtId="0" fontId="0" fillId="7" borderId="115" xfId="0" applyFill="1" applyBorder="1" applyAlignment="1" applyProtection="1">
      <alignment horizontal="center" shrinkToFit="1"/>
      <protection locked="0"/>
    </xf>
    <xf numFmtId="0" fontId="0" fillId="10" borderId="7" xfId="0" applyFill="1" applyBorder="1" applyAlignment="1">
      <alignment horizontal="left" vertical="center" indent="1"/>
    </xf>
    <xf numFmtId="0" fontId="6" fillId="0" borderId="83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 indent="2" shrinkToFit="1"/>
    </xf>
    <xf numFmtId="0" fontId="9" fillId="0" borderId="76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55" xfId="0" applyFont="1" applyBorder="1" applyAlignment="1">
      <alignment horizontal="right" vertical="center"/>
    </xf>
    <xf numFmtId="0" fontId="2" fillId="0" borderId="76" xfId="0" applyFont="1" applyBorder="1"/>
    <xf numFmtId="0" fontId="36" fillId="0" borderId="50" xfId="0" applyFont="1" applyBorder="1" applyAlignment="1">
      <alignment horizontal="left" vertical="top" wrapText="1"/>
    </xf>
    <xf numFmtId="0" fontId="36" fillId="0" borderId="0" xfId="0" applyFont="1" applyAlignment="1">
      <alignment horizontal="left" vertical="top" wrapText="1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indent="2" shrinkToFit="1"/>
    </xf>
    <xf numFmtId="0" fontId="6" fillId="0" borderId="106" xfId="0" applyFont="1" applyBorder="1" applyAlignment="1">
      <alignment horizontal="center" vertical="center" shrinkToFit="1"/>
    </xf>
    <xf numFmtId="0" fontId="9" fillId="0" borderId="106" xfId="0" applyFont="1" applyBorder="1" applyAlignment="1">
      <alignment horizontal="center" vertical="center" shrinkToFit="1"/>
    </xf>
    <xf numFmtId="0" fontId="9" fillId="0" borderId="55" xfId="0" applyFont="1" applyBorder="1" applyAlignment="1">
      <alignment horizontal="center" vertical="center" shrinkToFit="1"/>
    </xf>
    <xf numFmtId="0" fontId="9" fillId="0" borderId="94" xfId="0" applyFont="1" applyBorder="1" applyAlignment="1">
      <alignment horizontal="center" vertical="center" shrinkToFit="1"/>
    </xf>
    <xf numFmtId="0" fontId="2" fillId="0" borderId="83" xfId="0" applyFont="1" applyBorder="1"/>
    <xf numFmtId="0" fontId="2" fillId="0" borderId="106" xfId="0" applyFont="1" applyBorder="1"/>
    <xf numFmtId="0" fontId="2" fillId="0" borderId="55" xfId="0" applyFont="1" applyBorder="1"/>
    <xf numFmtId="0" fontId="2" fillId="0" borderId="94" xfId="0" applyFont="1" applyBorder="1"/>
    <xf numFmtId="0" fontId="9" fillId="0" borderId="0" xfId="0" applyFont="1"/>
    <xf numFmtId="0" fontId="2" fillId="0" borderId="4" xfId="0" applyFont="1" applyBorder="1"/>
    <xf numFmtId="0" fontId="2" fillId="0" borderId="79" xfId="0" applyFont="1" applyBorder="1"/>
    <xf numFmtId="0" fontId="2" fillId="0" borderId="120" xfId="0" applyFont="1" applyBorder="1"/>
    <xf numFmtId="0" fontId="2" fillId="0" borderId="77" xfId="0" applyFont="1" applyBorder="1"/>
    <xf numFmtId="0" fontId="2" fillId="0" borderId="80" xfId="0" applyFont="1" applyBorder="1"/>
    <xf numFmtId="0" fontId="2" fillId="0" borderId="42" xfId="0" applyFont="1" applyBorder="1"/>
    <xf numFmtId="0" fontId="2" fillId="0" borderId="44" xfId="0" applyFont="1" applyBorder="1"/>
    <xf numFmtId="0" fontId="2" fillId="0" borderId="121" xfId="0" applyFont="1" applyBorder="1"/>
    <xf numFmtId="0" fontId="2" fillId="0" borderId="5" xfId="0" applyFont="1" applyBorder="1"/>
    <xf numFmtId="0" fontId="8" fillId="0" borderId="0" xfId="0" applyFont="1" applyAlignment="1">
      <alignment horizontal="left" wrapText="1"/>
    </xf>
    <xf numFmtId="0" fontId="8" fillId="0" borderId="0" xfId="0" quotePrefix="1" applyFont="1" applyAlignment="1">
      <alignment horizontal="left" wrapText="1"/>
    </xf>
    <xf numFmtId="0" fontId="9" fillId="0" borderId="0" xfId="0" applyFont="1" applyAlignment="1">
      <alignment vertical="center" shrinkToFit="1"/>
    </xf>
    <xf numFmtId="0" fontId="36" fillId="0" borderId="0" xfId="0" applyFont="1" applyAlignment="1">
      <alignment horizontal="right" vertical="center"/>
    </xf>
    <xf numFmtId="0" fontId="36" fillId="0" borderId="0" xfId="0" applyFont="1" applyAlignment="1">
      <alignment horizontal="right" vertical="center" wrapText="1"/>
    </xf>
    <xf numFmtId="0" fontId="36" fillId="0" borderId="50" xfId="0" applyFont="1" applyBorder="1" applyAlignment="1">
      <alignment horizontal="right" vertical="center" shrinkToFit="1"/>
    </xf>
    <xf numFmtId="0" fontId="36" fillId="0" borderId="0" xfId="0" applyFont="1" applyAlignment="1">
      <alignment horizontal="right" vertical="center" shrinkToFit="1"/>
    </xf>
    <xf numFmtId="0" fontId="10" fillId="0" borderId="83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10" fillId="0" borderId="106" xfId="0" applyFont="1" applyBorder="1" applyAlignment="1">
      <alignment horizontal="center" vertical="center"/>
    </xf>
    <xf numFmtId="0" fontId="12" fillId="0" borderId="64" xfId="0" applyFont="1" applyBorder="1" applyAlignment="1">
      <alignment horizontal="left" vertical="center"/>
    </xf>
    <xf numFmtId="0" fontId="12" fillId="0" borderId="67" xfId="0" applyFont="1" applyBorder="1" applyAlignment="1">
      <alignment horizontal="left" vertical="center"/>
    </xf>
    <xf numFmtId="0" fontId="10" fillId="0" borderId="7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76" xfId="0" quotePrefix="1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2" fillId="0" borderId="55" xfId="0" applyFont="1" applyBorder="1" applyAlignment="1">
      <alignment vertical="center"/>
    </xf>
    <xf numFmtId="177" fontId="9" fillId="0" borderId="55" xfId="0" applyNumberFormat="1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 wrapText="1" shrinkToFit="1"/>
    </xf>
    <xf numFmtId="0" fontId="6" fillId="0" borderId="55" xfId="0" applyFont="1" applyBorder="1" applyAlignment="1">
      <alignment horizontal="center" vertical="center" shrinkToFit="1"/>
    </xf>
    <xf numFmtId="178" fontId="6" fillId="0" borderId="55" xfId="0" applyNumberFormat="1" applyFont="1" applyBorder="1" applyAlignment="1">
      <alignment horizontal="center" vertical="center" shrinkToFit="1"/>
    </xf>
    <xf numFmtId="0" fontId="9" fillId="0" borderId="55" xfId="0" applyFont="1" applyBorder="1" applyAlignment="1">
      <alignment vertical="center" wrapText="1"/>
    </xf>
    <xf numFmtId="0" fontId="9" fillId="0" borderId="55" xfId="0" applyFont="1" applyBorder="1" applyAlignment="1">
      <alignment vertical="center"/>
    </xf>
    <xf numFmtId="0" fontId="4" fillId="0" borderId="55" xfId="0" applyFont="1" applyBorder="1" applyAlignment="1">
      <alignment vertical="center"/>
    </xf>
    <xf numFmtId="179" fontId="6" fillId="0" borderId="55" xfId="0" applyNumberFormat="1" applyFont="1" applyBorder="1" applyAlignment="1">
      <alignment horizontal="center" vertical="center" shrinkToFit="1"/>
    </xf>
    <xf numFmtId="0" fontId="9" fillId="0" borderId="55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/>
    </xf>
    <xf numFmtId="176" fontId="6" fillId="0" borderId="55" xfId="0" applyNumberFormat="1" applyFont="1" applyBorder="1" applyAlignment="1">
      <alignment horizontal="center" vertical="center" shrinkToFit="1"/>
    </xf>
    <xf numFmtId="0" fontId="2" fillId="0" borderId="94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106" xfId="0" applyFont="1" applyBorder="1" applyAlignment="1">
      <alignment horizontal="center" vertical="center" wrapText="1"/>
    </xf>
    <xf numFmtId="14" fontId="0" fillId="9" borderId="13" xfId="0" quotePrefix="1" applyNumberFormat="1" applyFill="1" applyBorder="1" applyAlignment="1">
      <alignment horizontal="left" vertical="center"/>
    </xf>
    <xf numFmtId="0" fontId="9" fillId="0" borderId="79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6" fillId="0" borderId="55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 shrinkToFit="1"/>
    </xf>
    <xf numFmtId="20" fontId="6" fillId="0" borderId="0" xfId="0" applyNumberFormat="1" applyFont="1" applyAlignment="1">
      <alignment horizontal="center" shrinkToFit="1"/>
    </xf>
    <xf numFmtId="0" fontId="12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176" fontId="6" fillId="0" borderId="76" xfId="0" applyNumberFormat="1" applyFont="1" applyBorder="1" applyAlignment="1">
      <alignment horizontal="center" shrinkToFit="1"/>
    </xf>
    <xf numFmtId="0" fontId="9" fillId="0" borderId="50" xfId="0" applyFont="1" applyBorder="1" applyAlignment="1">
      <alignment horizontal="center" wrapText="1" shrinkToFit="1"/>
    </xf>
    <xf numFmtId="0" fontId="6" fillId="0" borderId="50" xfId="0" applyFont="1" applyBorder="1" applyAlignment="1">
      <alignment horizontal="center" wrapText="1"/>
    </xf>
    <xf numFmtId="0" fontId="9" fillId="0" borderId="79" xfId="0" applyFont="1" applyBorder="1" applyAlignment="1">
      <alignment vertical="center"/>
    </xf>
    <xf numFmtId="0" fontId="52" fillId="0" borderId="117" xfId="0" applyFont="1" applyBorder="1" applyAlignment="1">
      <alignment horizontal="center"/>
    </xf>
    <xf numFmtId="0" fontId="52" fillId="0" borderId="111" xfId="0" applyFont="1" applyBorder="1" applyAlignment="1">
      <alignment horizontal="center"/>
    </xf>
    <xf numFmtId="0" fontId="52" fillId="0" borderId="119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36" fillId="0" borderId="13" xfId="0" applyFont="1" applyBorder="1" applyAlignment="1">
      <alignment vertical="center"/>
    </xf>
    <xf numFmtId="0" fontId="3" fillId="0" borderId="49" xfId="0" applyFont="1" applyBorder="1" applyAlignment="1">
      <alignment horizontal="left" vertical="top"/>
    </xf>
    <xf numFmtId="0" fontId="9" fillId="0" borderId="49" xfId="0" applyFont="1" applyBorder="1" applyAlignment="1">
      <alignment horizontal="left" vertical="top"/>
    </xf>
    <xf numFmtId="0" fontId="3" fillId="0" borderId="59" xfId="0" applyFont="1" applyBorder="1" applyAlignment="1">
      <alignment horizontal="left" vertical="top"/>
    </xf>
    <xf numFmtId="0" fontId="3" fillId="0" borderId="54" xfId="0" applyFont="1" applyBorder="1" applyAlignment="1">
      <alignment horizontal="left" vertical="top"/>
    </xf>
    <xf numFmtId="0" fontId="3" fillId="0" borderId="62" xfId="0" applyFont="1" applyBorder="1" applyAlignment="1">
      <alignment horizontal="left" vertical="top"/>
    </xf>
    <xf numFmtId="0" fontId="50" fillId="0" borderId="0" xfId="0" applyFont="1" applyAlignment="1">
      <alignment horizontal="left" vertical="center"/>
    </xf>
    <xf numFmtId="0" fontId="50" fillId="0" borderId="0" xfId="0" applyFont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2" fillId="0" borderId="76" xfId="0" applyFont="1" applyBorder="1" applyAlignment="1">
      <alignment horizontal="left" vertical="center"/>
    </xf>
    <xf numFmtId="0" fontId="9" fillId="0" borderId="106" xfId="0" applyFont="1" applyBorder="1" applyAlignment="1">
      <alignment horizontal="right" vertical="center"/>
    </xf>
    <xf numFmtId="0" fontId="9" fillId="0" borderId="106" xfId="0" applyFont="1" applyBorder="1" applyAlignment="1">
      <alignment horizontal="left" vertical="center"/>
    </xf>
    <xf numFmtId="0" fontId="9" fillId="0" borderId="4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56" xfId="0" applyFont="1" applyBorder="1" applyAlignment="1">
      <alignment horizontal="center" vertical="center" shrinkToFit="1"/>
    </xf>
    <xf numFmtId="0" fontId="8" fillId="0" borderId="76" xfId="0" applyFont="1" applyBorder="1"/>
    <xf numFmtId="0" fontId="8" fillId="0" borderId="55" xfId="0" applyFont="1" applyBorder="1"/>
    <xf numFmtId="0" fontId="45" fillId="0" borderId="94" xfId="0" applyFont="1" applyBorder="1" applyAlignment="1">
      <alignment horizontal="right"/>
    </xf>
    <xf numFmtId="0" fontId="9" fillId="0" borderId="0" xfId="0" applyFont="1" applyAlignment="1">
      <alignment horizontal="left" vertical="center" wrapText="1" indent="2" shrinkToFit="1"/>
    </xf>
    <xf numFmtId="0" fontId="9" fillId="0" borderId="55" xfId="0" applyFont="1" applyBorder="1" applyAlignment="1">
      <alignment horizontal="left" vertical="center" wrapText="1" indent="2" shrinkToFit="1"/>
    </xf>
    <xf numFmtId="0" fontId="24" fillId="0" borderId="0" xfId="0" applyFont="1" applyAlignment="1">
      <alignment horizontal="left" indent="1"/>
    </xf>
    <xf numFmtId="0" fontId="54" fillId="8" borderId="12" xfId="1" applyFont="1" applyFill="1" applyBorder="1" applyAlignment="1">
      <alignment horizontal="center" vertical="center"/>
    </xf>
    <xf numFmtId="0" fontId="55" fillId="8" borderId="122" xfId="1" applyFont="1" applyFill="1" applyBorder="1" applyAlignment="1">
      <alignment horizontal="center" vertical="center"/>
    </xf>
    <xf numFmtId="14" fontId="34" fillId="7" borderId="23" xfId="0" applyNumberFormat="1" applyFont="1" applyFill="1" applyBorder="1" applyAlignment="1" applyProtection="1">
      <alignment horizontal="center" wrapText="1"/>
      <protection locked="0"/>
    </xf>
    <xf numFmtId="14" fontId="34" fillId="7" borderId="26" xfId="0" applyNumberFormat="1" applyFont="1" applyFill="1" applyBorder="1" applyAlignment="1" applyProtection="1">
      <alignment horizontal="center" wrapText="1"/>
      <protection locked="0"/>
    </xf>
    <xf numFmtId="14" fontId="34" fillId="7" borderId="40" xfId="0" applyNumberFormat="1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right"/>
    </xf>
    <xf numFmtId="0" fontId="2" fillId="0" borderId="76" xfId="0" applyFont="1" applyBorder="1" applyAlignment="1">
      <alignment vertical="top"/>
    </xf>
    <xf numFmtId="0" fontId="0" fillId="0" borderId="76" xfId="0" applyBorder="1" applyAlignment="1">
      <alignment vertical="top"/>
    </xf>
    <xf numFmtId="0" fontId="55" fillId="0" borderId="0" xfId="1" applyFont="1">
      <alignment vertical="center"/>
    </xf>
    <xf numFmtId="0" fontId="54" fillId="8" borderId="21" xfId="1" applyFont="1" applyFill="1" applyBorder="1" applyAlignment="1">
      <alignment horizontal="center" vertical="center"/>
    </xf>
    <xf numFmtId="0" fontId="57" fillId="0" borderId="0" xfId="0" applyFont="1"/>
    <xf numFmtId="0" fontId="60" fillId="0" borderId="0" xfId="0" applyFont="1" applyFill="1" applyBorder="1" applyAlignment="1" applyProtection="1">
      <alignment horizontal="center" vertical="center"/>
    </xf>
    <xf numFmtId="0" fontId="61" fillId="0" borderId="0" xfId="0" applyFont="1" applyFill="1" applyBorder="1" applyAlignment="1" applyProtection="1">
      <alignment horizontal="center" vertical="center"/>
    </xf>
    <xf numFmtId="0" fontId="63" fillId="0" borderId="0" xfId="0" applyFont="1" applyFill="1" applyBorder="1" applyAlignment="1" applyProtection="1">
      <alignment horizontal="center" vertical="center" shrinkToFit="1"/>
    </xf>
    <xf numFmtId="0" fontId="16" fillId="4" borderId="104" xfId="0" quotePrefix="1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/>
    <xf numFmtId="0" fontId="66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/>
    </xf>
    <xf numFmtId="0" fontId="58" fillId="0" borderId="0" xfId="1" applyFont="1" applyProtection="1">
      <alignment vertical="center"/>
    </xf>
    <xf numFmtId="0" fontId="42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center" vertical="center" wrapText="1" shrinkToFit="1"/>
    </xf>
    <xf numFmtId="0" fontId="8" fillId="0" borderId="0" xfId="0" applyFont="1" applyAlignment="1" applyProtection="1">
      <alignment horizontal="left" vertical="center"/>
    </xf>
    <xf numFmtId="0" fontId="41" fillId="0" borderId="0" xfId="0" applyFont="1" applyAlignment="1" applyProtection="1">
      <alignment horizontal="center" vertical="center" shrinkToFit="1"/>
    </xf>
    <xf numFmtId="0" fontId="41" fillId="0" borderId="0" xfId="0" applyFont="1" applyAlignment="1" applyProtection="1">
      <alignment shrinkToFit="1"/>
    </xf>
    <xf numFmtId="0" fontId="8" fillId="3" borderId="113" xfId="0" applyFont="1" applyFill="1" applyBorder="1" applyAlignment="1" applyProtection="1">
      <alignment horizontal="center" vertical="center" wrapText="1" shrinkToFit="1"/>
    </xf>
    <xf numFmtId="0" fontId="8" fillId="3" borderId="112" xfId="0" applyFont="1" applyFill="1" applyBorder="1" applyAlignment="1" applyProtection="1">
      <alignment horizontal="center" vertical="center"/>
    </xf>
    <xf numFmtId="0" fontId="7" fillId="3" borderId="111" xfId="0" applyFont="1" applyFill="1" applyBorder="1" applyAlignment="1" applyProtection="1">
      <alignment horizontal="center" vertical="center"/>
    </xf>
    <xf numFmtId="0" fontId="8" fillId="3" borderId="110" xfId="0" applyFont="1" applyFill="1" applyBorder="1" applyAlignment="1" applyProtection="1">
      <alignment horizontal="center" vertical="center"/>
    </xf>
    <xf numFmtId="0" fontId="8" fillId="0" borderId="89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shrinkToFit="1"/>
    </xf>
    <xf numFmtId="0" fontId="9" fillId="3" borderId="3" xfId="0" applyFont="1" applyFill="1" applyBorder="1" applyAlignment="1" applyProtection="1">
      <alignment horizontal="center" vertical="center" shrinkToFit="1"/>
    </xf>
    <xf numFmtId="0" fontId="9" fillId="0" borderId="51" xfId="0" applyFont="1" applyBorder="1" applyAlignment="1" applyProtection="1">
      <alignment horizontal="center" vertical="center" shrinkToFit="1"/>
    </xf>
    <xf numFmtId="0" fontId="16" fillId="0" borderId="90" xfId="0" applyFont="1" applyBorder="1" applyAlignment="1" applyProtection="1">
      <alignment horizontal="center" vertical="center"/>
    </xf>
    <xf numFmtId="0" fontId="9" fillId="3" borderId="14" xfId="0" applyFont="1" applyFill="1" applyBorder="1" applyAlignment="1" applyProtection="1">
      <alignment horizontal="center" vertical="center" shrinkToFit="1"/>
    </xf>
    <xf numFmtId="0" fontId="9" fillId="0" borderId="52" xfId="0" applyFont="1" applyBorder="1" applyAlignment="1" applyProtection="1">
      <alignment horizontal="center" vertical="center" shrinkToFit="1"/>
    </xf>
    <xf numFmtId="0" fontId="16" fillId="0" borderId="91" xfId="0" applyFont="1" applyBorder="1" applyAlignment="1" applyProtection="1">
      <alignment horizontal="center" vertical="center"/>
    </xf>
    <xf numFmtId="0" fontId="39" fillId="0" borderId="0" xfId="0" applyFont="1" applyAlignment="1" applyProtection="1">
      <alignment horizontal="center" vertical="center"/>
    </xf>
    <xf numFmtId="0" fontId="9" fillId="0" borderId="73" xfId="0" applyFont="1" applyBorder="1" applyAlignment="1" applyProtection="1">
      <alignment horizontal="center" vertical="center" shrinkToFit="1"/>
    </xf>
    <xf numFmtId="0" fontId="9" fillId="0" borderId="60" xfId="0" applyFont="1" applyBorder="1" applyAlignment="1" applyProtection="1">
      <alignment horizontal="center" vertical="center" shrinkToFit="1"/>
    </xf>
    <xf numFmtId="0" fontId="16" fillId="0" borderId="92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 wrapText="1"/>
    </xf>
    <xf numFmtId="0" fontId="8" fillId="0" borderId="0" xfId="0" applyFont="1" applyAlignment="1" applyProtection="1">
      <alignment horizontal="left" vertical="top"/>
    </xf>
    <xf numFmtId="0" fontId="9" fillId="0" borderId="124" xfId="0" applyFont="1" applyBorder="1" applyAlignment="1" applyProtection="1">
      <alignment horizontal="left" vertical="top"/>
    </xf>
    <xf numFmtId="0" fontId="2" fillId="0" borderId="95" xfId="0" applyFont="1" applyBorder="1" applyProtection="1"/>
    <xf numFmtId="0" fontId="3" fillId="0" borderId="0" xfId="0" applyFont="1" applyAlignment="1" applyProtection="1">
      <alignment horizontal="left" vertical="top"/>
    </xf>
    <xf numFmtId="0" fontId="3" fillId="0" borderId="123" xfId="0" applyFont="1" applyBorder="1" applyAlignment="1" applyProtection="1">
      <alignment horizontal="left" vertical="top"/>
    </xf>
    <xf numFmtId="0" fontId="2" fillId="0" borderId="0" xfId="0" applyFont="1" applyFill="1" applyBorder="1" applyProtection="1"/>
    <xf numFmtId="0" fontId="60" fillId="0" borderId="0" xfId="0" applyFont="1" applyFill="1" applyBorder="1" applyAlignment="1" applyProtection="1">
      <alignment horizontal="center" vertical="center" wrapText="1" shrinkToFit="1"/>
    </xf>
    <xf numFmtId="0" fontId="62" fillId="0" borderId="0" xfId="0" applyFont="1" applyFill="1" applyBorder="1" applyAlignment="1" applyProtection="1">
      <alignment horizontal="center" vertical="center" shrinkToFit="1"/>
    </xf>
    <xf numFmtId="0" fontId="65" fillId="0" borderId="0" xfId="0" applyFont="1" applyFill="1" applyBorder="1" applyProtection="1"/>
    <xf numFmtId="0" fontId="22" fillId="11" borderId="42" xfId="0" applyFont="1" applyFill="1" applyBorder="1" applyAlignment="1">
      <alignment horizontal="center"/>
    </xf>
    <xf numFmtId="0" fontId="22" fillId="11" borderId="44" xfId="0" applyFont="1" applyFill="1" applyBorder="1" applyAlignment="1">
      <alignment horizontal="center"/>
    </xf>
    <xf numFmtId="0" fontId="22" fillId="11" borderId="43" xfId="0" applyFont="1" applyFill="1" applyBorder="1" applyAlignment="1">
      <alignment horizontal="center"/>
    </xf>
    <xf numFmtId="0" fontId="56" fillId="12" borderId="5" xfId="0" applyFont="1" applyFill="1" applyBorder="1" applyAlignment="1">
      <alignment horizontal="center" vertical="center"/>
    </xf>
    <xf numFmtId="0" fontId="56" fillId="12" borderId="0" xfId="0" applyFont="1" applyFill="1" applyAlignment="1">
      <alignment horizontal="center" vertical="center"/>
    </xf>
    <xf numFmtId="0" fontId="56" fillId="12" borderId="6" xfId="0" applyFont="1" applyFill="1" applyBorder="1" applyAlignment="1">
      <alignment horizontal="center" vertical="center"/>
    </xf>
    <xf numFmtId="0" fontId="22" fillId="11" borderId="5" xfId="0" applyFont="1" applyFill="1" applyBorder="1" applyAlignment="1">
      <alignment horizontal="center"/>
    </xf>
    <xf numFmtId="0" fontId="22" fillId="11" borderId="0" xfId="0" applyFont="1" applyFill="1" applyAlignment="1">
      <alignment horizontal="center"/>
    </xf>
    <xf numFmtId="0" fontId="22" fillId="11" borderId="6" xfId="0" applyFont="1" applyFill="1" applyBorder="1" applyAlignment="1">
      <alignment horizontal="center"/>
    </xf>
    <xf numFmtId="0" fontId="0" fillId="5" borderId="5" xfId="0" applyFill="1" applyBorder="1"/>
    <xf numFmtId="0" fontId="0" fillId="5" borderId="0" xfId="0" applyFill="1"/>
    <xf numFmtId="0" fontId="0" fillId="5" borderId="6" xfId="0" applyFill="1" applyBorder="1"/>
    <xf numFmtId="0" fontId="38" fillId="5" borderId="0" xfId="0" applyFont="1" applyFill="1"/>
    <xf numFmtId="0" fontId="38" fillId="5" borderId="6" xfId="0" applyFont="1" applyFill="1" applyBorder="1"/>
    <xf numFmtId="0" fontId="48" fillId="5" borderId="6" xfId="0" applyFont="1" applyFill="1" applyBorder="1"/>
    <xf numFmtId="0" fontId="20" fillId="5" borderId="6" xfId="0" applyFont="1" applyFill="1" applyBorder="1"/>
    <xf numFmtId="0" fontId="49" fillId="5" borderId="0" xfId="0" applyFont="1" applyFill="1" applyAlignment="1">
      <alignment horizontal="justify" wrapText="1"/>
    </xf>
    <xf numFmtId="0" fontId="49" fillId="5" borderId="0" xfId="0" applyFont="1" applyFill="1" applyAlignment="1">
      <alignment horizontal="justify"/>
    </xf>
    <xf numFmtId="0" fontId="2" fillId="0" borderId="5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9" fillId="0" borderId="76" xfId="0" applyFont="1" applyBorder="1" applyAlignment="1">
      <alignment horizontal="left" vertical="center" wrapText="1" shrinkToFit="1"/>
    </xf>
    <xf numFmtId="0" fontId="8" fillId="0" borderId="76" xfId="0" applyFont="1" applyBorder="1" applyAlignment="1">
      <alignment horizontal="left" vertical="center" wrapText="1" shrinkToFit="1"/>
    </xf>
    <xf numFmtId="0" fontId="15" fillId="0" borderId="12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8" fillId="0" borderId="54" xfId="0" applyFont="1" applyBorder="1" applyAlignment="1">
      <alignment horizontal="left" vertical="center" wrapText="1"/>
    </xf>
    <xf numFmtId="0" fontId="15" fillId="0" borderId="5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6" xfId="0" applyFont="1" applyBorder="1" applyAlignment="1">
      <alignment horizontal="center" vertical="center"/>
    </xf>
    <xf numFmtId="0" fontId="15" fillId="0" borderId="61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6" fillId="0" borderId="49" xfId="0" quotePrefix="1" applyFont="1" applyBorder="1" applyAlignment="1">
      <alignment horizontal="center" vertical="center" shrinkToFit="1"/>
    </xf>
    <xf numFmtId="0" fontId="8" fillId="0" borderId="49" xfId="0" applyFont="1" applyBorder="1" applyAlignment="1">
      <alignment horizontal="left" vertical="center" wrapText="1"/>
    </xf>
    <xf numFmtId="0" fontId="2" fillId="0" borderId="68" xfId="0" applyFont="1" applyBorder="1"/>
    <xf numFmtId="0" fontId="2" fillId="0" borderId="68" xfId="0" quotePrefix="1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67" xfId="0" applyFont="1" applyBorder="1"/>
    <xf numFmtId="0" fontId="2" fillId="0" borderId="66" xfId="0" applyFont="1" applyBorder="1"/>
    <xf numFmtId="0" fontId="2" fillId="0" borderId="77" xfId="0" applyFont="1" applyBorder="1"/>
    <xf numFmtId="0" fontId="2" fillId="0" borderId="78" xfId="0" applyFont="1" applyBorder="1"/>
    <xf numFmtId="0" fontId="2" fillId="0" borderId="116" xfId="0" applyFont="1" applyBorder="1"/>
    <xf numFmtId="20" fontId="6" fillId="0" borderId="49" xfId="0" applyNumberFormat="1" applyFont="1" applyBorder="1" applyAlignment="1">
      <alignment horizontal="left" shrinkToFit="1"/>
    </xf>
    <xf numFmtId="0" fontId="51" fillId="0" borderId="0" xfId="0" applyFont="1" applyAlignment="1">
      <alignment horizontal="center" wrapText="1"/>
    </xf>
    <xf numFmtId="0" fontId="12" fillId="0" borderId="76" xfId="0" applyFont="1" applyBorder="1" applyAlignment="1">
      <alignment horizontal="center" wrapText="1"/>
    </xf>
    <xf numFmtId="14" fontId="6" fillId="0" borderId="49" xfId="0" applyNumberFormat="1" applyFont="1" applyBorder="1" applyAlignment="1">
      <alignment horizontal="left"/>
    </xf>
    <xf numFmtId="0" fontId="12" fillId="0" borderId="0" xfId="0" applyFont="1" applyAlignment="1">
      <alignment horizontal="center" wrapText="1"/>
    </xf>
    <xf numFmtId="176" fontId="6" fillId="0" borderId="4" xfId="0" applyNumberFormat="1" applyFont="1" applyBorder="1" applyAlignment="1">
      <alignment horizontal="left" shrinkToFit="1"/>
    </xf>
    <xf numFmtId="0" fontId="26" fillId="0" borderId="4" xfId="0" applyFont="1" applyBorder="1" applyAlignment="1">
      <alignment horizontal="center" wrapText="1"/>
    </xf>
    <xf numFmtId="0" fontId="15" fillId="0" borderId="49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9" fillId="0" borderId="83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119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0" borderId="55" xfId="0" applyFont="1" applyBorder="1"/>
    <xf numFmtId="0" fontId="9" fillId="0" borderId="75" xfId="0" applyFont="1" applyBorder="1" applyAlignment="1">
      <alignment horizontal="center" wrapText="1" shrinkToFit="1"/>
    </xf>
    <xf numFmtId="0" fontId="9" fillId="0" borderId="76" xfId="0" applyFont="1" applyBorder="1" applyAlignment="1">
      <alignment horizontal="center" wrapText="1" shrinkToFit="1"/>
    </xf>
    <xf numFmtId="0" fontId="9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5" fillId="0" borderId="0" xfId="0" quotePrefix="1" applyFont="1" applyAlignment="1">
      <alignment horizontal="center" vertical="center" shrinkToFit="1"/>
    </xf>
    <xf numFmtId="0" fontId="8" fillId="0" borderId="63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84" xfId="0" applyFont="1" applyBorder="1" applyAlignment="1">
      <alignment horizontal="center" vertical="center"/>
    </xf>
    <xf numFmtId="0" fontId="8" fillId="0" borderId="118" xfId="0" applyFont="1" applyBorder="1" applyAlignment="1">
      <alignment horizontal="center" vertical="center"/>
    </xf>
    <xf numFmtId="0" fontId="53" fillId="0" borderId="84" xfId="0" applyFont="1" applyBorder="1" applyAlignment="1">
      <alignment horizontal="center" vertical="center" wrapText="1" shrinkToFit="1"/>
    </xf>
    <xf numFmtId="0" fontId="53" fillId="0" borderId="118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/>
    </xf>
    <xf numFmtId="0" fontId="6" fillId="0" borderId="4" xfId="0" applyFont="1" applyBorder="1" applyAlignment="1">
      <alignment horizontal="left" wrapText="1"/>
    </xf>
    <xf numFmtId="0" fontId="46" fillId="0" borderId="0" xfId="0" applyFont="1" applyAlignment="1">
      <alignment horizontal="center" vertical="center"/>
    </xf>
    <xf numFmtId="0" fontId="6" fillId="0" borderId="4" xfId="0" quotePrefix="1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 shrinkToFit="1"/>
    </xf>
    <xf numFmtId="0" fontId="9" fillId="0" borderId="5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66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0" fillId="0" borderId="50" xfId="0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0" fillId="0" borderId="106" xfId="0" applyBorder="1" applyAlignment="1">
      <alignment horizontal="center" shrinkToFit="1"/>
    </xf>
    <xf numFmtId="0" fontId="36" fillId="0" borderId="0" xfId="0" applyFont="1" applyAlignment="1">
      <alignment horizontal="center" vertical="center"/>
    </xf>
    <xf numFmtId="56" fontId="0" fillId="9" borderId="9" xfId="0" applyNumberFormat="1" applyFill="1" applyBorder="1" applyAlignment="1">
      <alignment horizontal="center" vertical="center"/>
    </xf>
    <xf numFmtId="56" fontId="0" fillId="9" borderId="18" xfId="0" applyNumberFormat="1" applyFill="1" applyBorder="1" applyAlignment="1">
      <alignment horizontal="center" vertical="center"/>
    </xf>
    <xf numFmtId="0" fontId="0" fillId="4" borderId="13" xfId="0" applyFill="1" applyBorder="1" applyAlignment="1" applyProtection="1">
      <alignment vertical="center" wrapText="1"/>
      <protection locked="0"/>
    </xf>
    <xf numFmtId="0" fontId="0" fillId="9" borderId="13" xfId="0" quotePrefix="1" applyFill="1" applyBorder="1" applyAlignment="1">
      <alignment vertical="center" wrapText="1"/>
    </xf>
    <xf numFmtId="0" fontId="0" fillId="9" borderId="13" xfId="0" applyFill="1" applyBorder="1" applyAlignment="1">
      <alignment vertical="center" wrapText="1"/>
    </xf>
    <xf numFmtId="0" fontId="19" fillId="0" borderId="0" xfId="0" applyFont="1" applyAlignment="1">
      <alignment horizontal="center"/>
    </xf>
    <xf numFmtId="0" fontId="37" fillId="0" borderId="0" xfId="0" applyFont="1" applyAlignment="1" applyProtection="1">
      <alignment vertical="top" wrapText="1"/>
    </xf>
    <xf numFmtId="0" fontId="67" fillId="13" borderId="0" xfId="0" applyFont="1" applyFill="1" applyAlignment="1" applyProtection="1">
      <alignment horizontal="center" vertical="center"/>
    </xf>
    <xf numFmtId="0" fontId="61" fillId="0" borderId="0" xfId="0" applyFont="1" applyFill="1" applyBorder="1" applyAlignment="1" applyProtection="1">
      <alignment horizontal="center" vertical="center" wrapText="1"/>
    </xf>
    <xf numFmtId="0" fontId="8" fillId="0" borderId="53" xfId="0" applyFont="1" applyBorder="1" applyAlignment="1" applyProtection="1">
      <alignment horizontal="left" vertical="center" wrapText="1"/>
    </xf>
    <xf numFmtId="0" fontId="8" fillId="0" borderId="54" xfId="0" applyFont="1" applyBorder="1" applyAlignment="1" applyProtection="1">
      <alignment horizontal="left" vertical="center" wrapText="1"/>
    </xf>
    <xf numFmtId="0" fontId="15" fillId="0" borderId="54" xfId="0" applyFont="1" applyBorder="1" applyAlignment="1" applyProtection="1">
      <alignment horizontal="center" vertical="center"/>
    </xf>
    <xf numFmtId="0" fontId="8" fillId="0" borderId="48" xfId="0" applyFont="1" applyBorder="1" applyAlignment="1" applyProtection="1">
      <alignment horizontal="left" vertical="center" wrapText="1"/>
    </xf>
    <xf numFmtId="0" fontId="8" fillId="0" borderId="49" xfId="0" applyFont="1" applyBorder="1" applyAlignment="1" applyProtection="1">
      <alignment horizontal="left" vertical="center" wrapText="1"/>
    </xf>
    <xf numFmtId="0" fontId="15" fillId="0" borderId="49" xfId="0" applyFont="1" applyBorder="1" applyAlignment="1" applyProtection="1">
      <alignment horizontal="center" vertical="center"/>
    </xf>
    <xf numFmtId="0" fontId="15" fillId="0" borderId="12" xfId="0" applyFont="1" applyBorder="1" applyAlignment="1" applyProtection="1">
      <alignment horizontal="center" vertical="center"/>
    </xf>
    <xf numFmtId="0" fontId="15" fillId="0" borderId="19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81" xfId="0" applyFont="1" applyBorder="1" applyAlignment="1" applyProtection="1">
      <alignment horizontal="center" vertical="center"/>
    </xf>
    <xf numFmtId="0" fontId="15" fillId="0" borderId="61" xfId="0" applyFont="1" applyBorder="1" applyAlignment="1" applyProtection="1">
      <alignment horizontal="center" vertical="center"/>
    </xf>
    <xf numFmtId="0" fontId="5" fillId="0" borderId="54" xfId="0" applyFont="1" applyBorder="1" applyAlignment="1" applyProtection="1">
      <alignment horizontal="center" vertical="center"/>
    </xf>
    <xf numFmtId="0" fontId="5" fillId="0" borderId="62" xfId="0" applyFont="1" applyBorder="1" applyAlignment="1" applyProtection="1">
      <alignment horizontal="center" vertical="center"/>
    </xf>
    <xf numFmtId="0" fontId="64" fillId="0" borderId="0" xfId="0" applyFont="1" applyFill="1" applyBorder="1" applyAlignment="1" applyProtection="1">
      <alignment horizontal="center" vertical="top" textRotation="255" wrapText="1"/>
    </xf>
    <xf numFmtId="0" fontId="39" fillId="0" borderId="50" xfId="0" applyFont="1" applyBorder="1" applyAlignment="1" applyProtection="1">
      <alignment horizontal="center" vertical="center"/>
    </xf>
    <xf numFmtId="0" fontId="39" fillId="0" borderId="106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 shrinkToFit="1"/>
    </xf>
    <xf numFmtId="0" fontId="60" fillId="0" borderId="0" xfId="0" applyFont="1" applyFill="1" applyBorder="1" applyAlignment="1" applyProtection="1">
      <alignment horizontal="center" vertical="center" shrinkToFit="1"/>
    </xf>
    <xf numFmtId="0" fontId="37" fillId="0" borderId="0" xfId="0" applyFont="1" applyAlignment="1" applyProtection="1">
      <alignment horizontal="center" vertical="center"/>
    </xf>
    <xf numFmtId="0" fontId="59" fillId="0" borderId="0" xfId="0" applyFont="1" applyFill="1" applyBorder="1" applyAlignment="1" applyProtection="1">
      <alignment horizontal="center" vertical="center" textRotation="255" wrapText="1"/>
    </xf>
    <xf numFmtId="0" fontId="9" fillId="0" borderId="86" xfId="0" applyFont="1" applyBorder="1" applyAlignment="1" applyProtection="1">
      <alignment horizontal="center" vertical="center" shrinkToFit="1"/>
    </xf>
    <xf numFmtId="0" fontId="8" fillId="0" borderId="87" xfId="0" applyFont="1" applyBorder="1" applyAlignment="1" applyProtection="1">
      <alignment horizontal="center" vertical="center" shrinkToFit="1"/>
    </xf>
    <xf numFmtId="0" fontId="8" fillId="0" borderId="88" xfId="0" applyFont="1" applyBorder="1" applyAlignment="1" applyProtection="1">
      <alignment horizontal="center" vertical="center" shrinkToFit="1"/>
    </xf>
    <xf numFmtId="0" fontId="15" fillId="0" borderId="47" xfId="0" applyFont="1" applyBorder="1" applyAlignment="1" applyProtection="1">
      <alignment horizontal="center" vertical="center"/>
    </xf>
    <xf numFmtId="0" fontId="15" fillId="0" borderId="45" xfId="0" applyFont="1" applyBorder="1" applyAlignment="1" applyProtection="1">
      <alignment horizontal="center" vertical="center"/>
    </xf>
    <xf numFmtId="0" fontId="5" fillId="0" borderId="45" xfId="0" applyFont="1" applyBorder="1" applyAlignment="1" applyProtection="1">
      <alignment horizontal="center" vertical="center"/>
    </xf>
    <xf numFmtId="0" fontId="5" fillId="0" borderId="107" xfId="0" applyFont="1" applyBorder="1" applyAlignment="1" applyProtection="1">
      <alignment horizontal="center" vertical="center"/>
    </xf>
    <xf numFmtId="0" fontId="8" fillId="3" borderId="9" xfId="0" applyFont="1" applyFill="1" applyBorder="1" applyAlignment="1" applyProtection="1">
      <alignment horizontal="center" vertical="center" wrapText="1" shrinkToFit="1"/>
    </xf>
    <xf numFmtId="0" fontId="8" fillId="3" borderId="18" xfId="0" applyFont="1" applyFill="1" applyBorder="1" applyAlignment="1" applyProtection="1">
      <alignment horizontal="center" vertical="center" wrapText="1" shrinkToFit="1"/>
    </xf>
    <xf numFmtId="0" fontId="8" fillId="4" borderId="9" xfId="0" applyFont="1" applyFill="1" applyBorder="1" applyAlignment="1" applyProtection="1">
      <alignment horizontal="center" vertical="center" shrinkToFit="1"/>
      <protection locked="0"/>
    </xf>
    <xf numFmtId="0" fontId="8" fillId="4" borderId="114" xfId="0" applyFont="1" applyFill="1" applyBorder="1" applyAlignment="1" applyProtection="1">
      <alignment horizontal="center" vertical="center" shrinkToFit="1"/>
      <protection locked="0"/>
    </xf>
    <xf numFmtId="0" fontId="8" fillId="4" borderId="18" xfId="0" applyFont="1" applyFill="1" applyBorder="1" applyAlignment="1" applyProtection="1">
      <alignment horizontal="center" vertical="center" shrinkToFit="1"/>
      <protection locked="0"/>
    </xf>
    <xf numFmtId="0" fontId="40" fillId="3" borderId="109" xfId="0" applyFont="1" applyFill="1" applyBorder="1" applyAlignment="1" applyProtection="1">
      <alignment horizontal="center" vertical="center" textRotation="255" wrapText="1"/>
    </xf>
    <xf numFmtId="0" fontId="40" fillId="3" borderId="105" xfId="0" applyFont="1" applyFill="1" applyBorder="1" applyAlignment="1" applyProtection="1">
      <alignment horizontal="center" vertical="center" textRotation="255" wrapText="1"/>
    </xf>
    <xf numFmtId="0" fontId="37" fillId="0" borderId="0" xfId="0" applyFont="1" applyAlignment="1" applyProtection="1">
      <alignment horizontal="left" vertical="top" indent="2"/>
    </xf>
    <xf numFmtId="0" fontId="37" fillId="0" borderId="0" xfId="0" applyFont="1" applyAlignment="1" applyProtection="1">
      <alignment horizontal="left" vertical="top" wrapText="1"/>
    </xf>
    <xf numFmtId="0" fontId="7" fillId="3" borderId="97" xfId="0" applyFont="1" applyFill="1" applyBorder="1" applyAlignment="1" applyProtection="1">
      <alignment horizontal="center" vertical="center" wrapText="1"/>
    </xf>
    <xf numFmtId="0" fontId="7" fillId="3" borderId="96" xfId="0" applyFont="1" applyFill="1" applyBorder="1" applyAlignment="1" applyProtection="1">
      <alignment horizontal="center" vertical="center" wrapText="1"/>
    </xf>
    <xf numFmtId="0" fontId="7" fillId="3" borderId="100" xfId="0" applyFont="1" applyFill="1" applyBorder="1" applyAlignment="1" applyProtection="1">
      <alignment horizontal="center" vertical="center" wrapText="1"/>
    </xf>
    <xf numFmtId="0" fontId="7" fillId="3" borderId="99" xfId="0" applyFont="1" applyFill="1" applyBorder="1" applyAlignment="1" applyProtection="1">
      <alignment horizontal="center" vertical="center" wrapText="1"/>
    </xf>
    <xf numFmtId="0" fontId="38" fillId="3" borderId="105" xfId="0" applyFont="1" applyFill="1" applyBorder="1" applyAlignment="1" applyProtection="1">
      <alignment horizontal="center" vertical="top" textRotation="255" wrapText="1"/>
    </xf>
    <xf numFmtId="0" fontId="38" fillId="3" borderId="103" xfId="0" applyFont="1" applyFill="1" applyBorder="1" applyAlignment="1" applyProtection="1">
      <alignment horizontal="center" vertical="top" textRotation="255" wrapText="1"/>
    </xf>
    <xf numFmtId="0" fontId="41" fillId="0" borderId="0" xfId="0" applyFont="1" applyAlignment="1" applyProtection="1">
      <alignment vertical="center" shrinkToFit="1"/>
    </xf>
    <xf numFmtId="0" fontId="43" fillId="0" borderId="9" xfId="0" applyFont="1" applyBorder="1" applyAlignment="1" applyProtection="1">
      <alignment horizontal="center" vertical="center"/>
    </xf>
    <xf numFmtId="0" fontId="43" fillId="0" borderId="114" xfId="0" applyFont="1" applyBorder="1" applyAlignment="1" applyProtection="1">
      <alignment horizontal="center" vertical="center"/>
    </xf>
    <xf numFmtId="0" fontId="43" fillId="0" borderId="18" xfId="0" applyFont="1" applyBorder="1" applyAlignment="1" applyProtection="1">
      <alignment horizontal="center" vertical="center"/>
    </xf>
    <xf numFmtId="0" fontId="28" fillId="8" borderId="12" xfId="1" applyFill="1" applyBorder="1" applyAlignment="1">
      <alignment horizontal="center" vertical="center"/>
    </xf>
    <xf numFmtId="0" fontId="28" fillId="8" borderId="19" xfId="1" applyFill="1" applyBorder="1" applyAlignment="1">
      <alignment horizontal="center" vertical="center"/>
    </xf>
    <xf numFmtId="0" fontId="32" fillId="7" borderId="12" xfId="1" applyFont="1" applyFill="1" applyBorder="1" applyAlignment="1" applyProtection="1">
      <alignment horizontal="center" vertical="center"/>
      <protection locked="0"/>
    </xf>
    <xf numFmtId="0" fontId="32" fillId="7" borderId="122" xfId="1" applyFont="1" applyFill="1" applyBorder="1" applyAlignment="1" applyProtection="1">
      <alignment horizontal="center" vertical="center"/>
      <protection locked="0"/>
    </xf>
    <xf numFmtId="0" fontId="28" fillId="7" borderId="12" xfId="1" applyFill="1" applyBorder="1" applyAlignment="1" applyProtection="1">
      <alignment horizontal="center" vertical="center"/>
      <protection locked="0"/>
    </xf>
    <xf numFmtId="0" fontId="28" fillId="7" borderId="19" xfId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6305550</xdr:colOff>
      <xdr:row>5</xdr:row>
      <xdr:rowOff>85724</xdr:rowOff>
    </xdr:from>
    <xdr:to>
      <xdr:col>7</xdr:col>
      <xdr:colOff>123825</xdr:colOff>
      <xdr:row>12</xdr:row>
      <xdr:rowOff>47625</xdr:rowOff>
    </xdr:to>
    <xdr:sp macro="" textlink="">
      <xdr:nvSpPr>
        <xdr:cNvPr id="2" name="角丸四角形吹き出し 1"/>
        <xdr:cNvSpPr/>
      </xdr:nvSpPr>
      <xdr:spPr bwMode="auto">
        <a:xfrm>
          <a:off x="6791325" y="1238249"/>
          <a:ext cx="2733675" cy="1104901"/>
        </a:xfrm>
        <a:prstGeom prst="wedgeRoundRectCallout">
          <a:avLst>
            <a:gd name="adj1" fmla="val -131529"/>
            <a:gd name="adj2" fmla="val 6128"/>
            <a:gd name="adj3" fmla="val 16667"/>
          </a:avLst>
        </a:prstGeom>
        <a:solidFill>
          <a:srgbClr val="FFFF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000">
              <a:solidFill>
                <a:srgbClr val="FF0000"/>
              </a:solidFill>
            </a:rPr>
            <a:t>印刷用紙がＡ４版縦置きになりました。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一度に６枚のメンバー表が印刷できます。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en-US" altLang="ja-JP" sz="1000">
              <a:solidFill>
                <a:srgbClr val="FF0000"/>
              </a:solidFill>
            </a:rPr>
            <a:t>※</a:t>
          </a:r>
          <a:r>
            <a:rPr kumimoji="1" lang="ja-JP" altLang="en-US" sz="1000">
              <a:solidFill>
                <a:srgbClr val="FF0000"/>
              </a:solidFill>
            </a:rPr>
            <a:t>メンバー表のサイズは</a:t>
          </a:r>
          <a:r>
            <a:rPr kumimoji="1" lang="en-US" altLang="ja-JP" sz="1000">
              <a:solidFill>
                <a:srgbClr val="FF0000"/>
              </a:solidFill>
            </a:rPr>
            <a:t>53mm×85mm</a:t>
          </a: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　を標準としていますが、プリンターにより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　多少の誤差が生じます。御了承ください。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endParaRPr kumimoji="1" lang="ja-JP" altLang="en-US" sz="10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19050</xdr:colOff>
      <xdr:row>0</xdr:row>
      <xdr:rowOff>152400</xdr:rowOff>
    </xdr:from>
    <xdr:to>
      <xdr:col>35</xdr:col>
      <xdr:colOff>295275</xdr:colOff>
      <xdr:row>0</xdr:row>
      <xdr:rowOff>152400</xdr:rowOff>
    </xdr:to>
    <xdr:sp macro="" textlink="">
      <xdr:nvSpPr>
        <xdr:cNvPr id="1080" name="Line 2">
          <a:extLst>
            <a:ext uri="{FF2B5EF4-FFF2-40B4-BE49-F238E27FC236}">
              <a16:creationId xmlns="" xmlns:a16="http://schemas.microsoft.com/office/drawing/2014/main" id="{DE2D351B-2AC7-42DE-A6BE-2F4650AAEDD0}"/>
            </a:ext>
          </a:extLst>
        </xdr:cNvPr>
        <xdr:cNvSpPr>
          <a:spLocks noChangeShapeType="1"/>
        </xdr:cNvSpPr>
      </xdr:nvSpPr>
      <xdr:spPr bwMode="auto">
        <a:xfrm>
          <a:off x="5629275" y="152400"/>
          <a:ext cx="4457700" cy="0"/>
        </a:xfrm>
        <a:prstGeom prst="line">
          <a:avLst/>
        </a:prstGeom>
        <a:noFill/>
        <a:ln w="31750">
          <a:solidFill>
            <a:srgbClr val="FF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152400</xdr:rowOff>
    </xdr:from>
    <xdr:to>
      <xdr:col>15</xdr:col>
      <xdr:colOff>28575</xdr:colOff>
      <xdr:row>0</xdr:row>
      <xdr:rowOff>152400</xdr:rowOff>
    </xdr:to>
    <xdr:sp macro="" textlink="">
      <xdr:nvSpPr>
        <xdr:cNvPr id="1081" name="Line 3">
          <a:extLst>
            <a:ext uri="{FF2B5EF4-FFF2-40B4-BE49-F238E27FC236}">
              <a16:creationId xmlns="" xmlns:a16="http://schemas.microsoft.com/office/drawing/2014/main" id="{6BD9FC24-9511-40E3-BE81-BAF2C78D9B7A}"/>
            </a:ext>
          </a:extLst>
        </xdr:cNvPr>
        <xdr:cNvSpPr>
          <a:spLocks noChangeShapeType="1"/>
        </xdr:cNvSpPr>
      </xdr:nvSpPr>
      <xdr:spPr bwMode="auto">
        <a:xfrm flipH="1">
          <a:off x="0" y="152400"/>
          <a:ext cx="4457700" cy="0"/>
        </a:xfrm>
        <a:prstGeom prst="line">
          <a:avLst/>
        </a:prstGeom>
        <a:noFill/>
        <a:ln w="31750">
          <a:solidFill>
            <a:srgbClr val="FF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323850</xdr:colOff>
      <xdr:row>3</xdr:row>
      <xdr:rowOff>19050</xdr:rowOff>
    </xdr:from>
    <xdr:to>
      <xdr:col>37</xdr:col>
      <xdr:colOff>323850</xdr:colOff>
      <xdr:row>18</xdr:row>
      <xdr:rowOff>247650</xdr:rowOff>
    </xdr:to>
    <xdr:sp macro="" textlink="">
      <xdr:nvSpPr>
        <xdr:cNvPr id="1082" name="Line 4">
          <a:extLst>
            <a:ext uri="{FF2B5EF4-FFF2-40B4-BE49-F238E27FC236}">
              <a16:creationId xmlns="" xmlns:a16="http://schemas.microsoft.com/office/drawing/2014/main" id="{EF490E55-45F4-4BC2-A9F2-F641C576008C}"/>
            </a:ext>
          </a:extLst>
        </xdr:cNvPr>
        <xdr:cNvSpPr>
          <a:spLocks noChangeShapeType="1"/>
        </xdr:cNvSpPr>
      </xdr:nvSpPr>
      <xdr:spPr bwMode="auto">
        <a:xfrm rot="5400000" flipH="1" flipV="1">
          <a:off x="8317706" y="3388519"/>
          <a:ext cx="4414838" cy="0"/>
        </a:xfrm>
        <a:prstGeom prst="line">
          <a:avLst/>
        </a:prstGeom>
        <a:noFill/>
        <a:ln w="31750">
          <a:solidFill>
            <a:srgbClr val="FF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323850</xdr:colOff>
      <xdr:row>20</xdr:row>
      <xdr:rowOff>76200</xdr:rowOff>
    </xdr:from>
    <xdr:to>
      <xdr:col>37</xdr:col>
      <xdr:colOff>323850</xdr:colOff>
      <xdr:row>58</xdr:row>
      <xdr:rowOff>47625</xdr:rowOff>
    </xdr:to>
    <xdr:sp macro="" textlink="">
      <xdr:nvSpPr>
        <xdr:cNvPr id="1083" name="Line 5">
          <a:extLst>
            <a:ext uri="{FF2B5EF4-FFF2-40B4-BE49-F238E27FC236}">
              <a16:creationId xmlns="" xmlns:a16="http://schemas.microsoft.com/office/drawing/2014/main" id="{288853D5-179F-4867-9980-A275377BB68D}"/>
            </a:ext>
          </a:extLst>
        </xdr:cNvPr>
        <xdr:cNvSpPr>
          <a:spLocks noChangeShapeType="1"/>
        </xdr:cNvSpPr>
      </xdr:nvSpPr>
      <xdr:spPr bwMode="auto">
        <a:xfrm rot="16200000" flipH="1">
          <a:off x="5207794" y="11322844"/>
          <a:ext cx="10634662" cy="0"/>
        </a:xfrm>
        <a:prstGeom prst="line">
          <a:avLst/>
        </a:prstGeom>
        <a:noFill/>
        <a:ln w="31750">
          <a:solidFill>
            <a:srgbClr val="FF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295275</xdr:colOff>
      <xdr:row>2</xdr:row>
      <xdr:rowOff>447675</xdr:rowOff>
    </xdr:from>
    <xdr:to>
      <xdr:col>15</xdr:col>
      <xdr:colOff>19050</xdr:colOff>
      <xdr:row>2</xdr:row>
      <xdr:rowOff>447675</xdr:rowOff>
    </xdr:to>
    <xdr:cxnSp macro="">
      <xdr:nvCxnSpPr>
        <xdr:cNvPr id="1086" name="直線コネクタ 3">
          <a:extLst>
            <a:ext uri="{FF2B5EF4-FFF2-40B4-BE49-F238E27FC236}">
              <a16:creationId xmlns="" xmlns:a16="http://schemas.microsoft.com/office/drawing/2014/main" id="{251485CC-01E1-435B-8E16-D40D8BA95CC3}"/>
            </a:ext>
          </a:extLst>
        </xdr:cNvPr>
        <xdr:cNvCxnSpPr>
          <a:cxnSpLocks noChangeShapeType="1"/>
        </xdr:cNvCxnSpPr>
      </xdr:nvCxnSpPr>
      <xdr:spPr bwMode="auto">
        <a:xfrm>
          <a:off x="885825" y="1104900"/>
          <a:ext cx="35623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19</xdr:col>
      <xdr:colOff>0</xdr:colOff>
      <xdr:row>2</xdr:row>
      <xdr:rowOff>447675</xdr:rowOff>
    </xdr:from>
    <xdr:to>
      <xdr:col>33</xdr:col>
      <xdr:colOff>0</xdr:colOff>
      <xdr:row>2</xdr:row>
      <xdr:rowOff>447675</xdr:rowOff>
    </xdr:to>
    <xdr:cxnSp macro="">
      <xdr:nvCxnSpPr>
        <xdr:cNvPr id="1087" name="直線コネクタ 14">
          <a:extLst>
            <a:ext uri="{FF2B5EF4-FFF2-40B4-BE49-F238E27FC236}">
              <a16:creationId xmlns="" xmlns:a16="http://schemas.microsoft.com/office/drawing/2014/main" id="{51AB9B45-BDEA-48A8-A9C5-1B21EA922AB8}"/>
            </a:ext>
          </a:extLst>
        </xdr:cNvPr>
        <xdr:cNvCxnSpPr>
          <a:cxnSpLocks noChangeShapeType="1"/>
        </xdr:cNvCxnSpPr>
      </xdr:nvCxnSpPr>
      <xdr:spPr bwMode="auto">
        <a:xfrm>
          <a:off x="5610225" y="1104900"/>
          <a:ext cx="35909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28</xdr:col>
      <xdr:colOff>282388</xdr:colOff>
      <xdr:row>3</xdr:row>
      <xdr:rowOff>204457</xdr:rowOff>
    </xdr:from>
    <xdr:to>
      <xdr:col>32</xdr:col>
      <xdr:colOff>167628</xdr:colOff>
      <xdr:row>5</xdr:row>
      <xdr:rowOff>96822</xdr:rowOff>
    </xdr:to>
    <xdr:pic>
      <xdr:nvPicPr>
        <xdr:cNvPr id="1088" name="図 10">
          <a:extLst>
            <a:ext uri="{FF2B5EF4-FFF2-40B4-BE49-F238E27FC236}">
              <a16:creationId xmlns="" xmlns:a16="http://schemas.microsoft.com/office/drawing/2014/main" id="{FF166B5F-EFB1-4DF0-B32F-87EE912F5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0430" y="1392214"/>
          <a:ext cx="877906" cy="345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103284</xdr:colOff>
          <xdr:row>61</xdr:row>
          <xdr:rowOff>17213</xdr:rowOff>
        </xdr:from>
        <xdr:to>
          <xdr:col>15</xdr:col>
          <xdr:colOff>240650</xdr:colOff>
          <xdr:row>64</xdr:row>
          <xdr:rowOff>143449</xdr:rowOff>
        </xdr:to>
        <xdr:pic>
          <xdr:nvPicPr>
            <xdr:cNvPr id="25" name="図 24">
              <a:extLst>
                <a:ext uri="{FF2B5EF4-FFF2-40B4-BE49-F238E27FC236}">
                  <a16:creationId xmlns="" xmlns:a16="http://schemas.microsoft.com/office/drawing/2014/main" id="{0C29CB4E-DBCE-4C32-A3BC-55B9AC88012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Sheet2!$B$1:$S$6" spid="_x0000_s135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03284" y="17638464"/>
              <a:ext cx="4526900" cy="84347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97546</xdr:colOff>
          <xdr:row>88</xdr:row>
          <xdr:rowOff>51643</xdr:rowOff>
        </xdr:from>
        <xdr:to>
          <xdr:col>15</xdr:col>
          <xdr:colOff>234912</xdr:colOff>
          <xdr:row>91</xdr:row>
          <xdr:rowOff>195091</xdr:rowOff>
        </xdr:to>
        <xdr:pic>
          <xdr:nvPicPr>
            <xdr:cNvPr id="27" name="図 26">
              <a:extLst>
                <a:ext uri="{FF2B5EF4-FFF2-40B4-BE49-F238E27FC236}">
                  <a16:creationId xmlns="" xmlns:a16="http://schemas.microsoft.com/office/drawing/2014/main" id="{24A2DE21-FC8F-4247-BE7E-1FE2F2BD4BB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Sheet2!$B$1:$S$6" spid="_x0000_s1353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97546" y="23967426"/>
              <a:ext cx="4526900" cy="82052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269684</xdr:colOff>
          <xdr:row>49</xdr:row>
          <xdr:rowOff>28689</xdr:rowOff>
        </xdr:from>
        <xdr:to>
          <xdr:col>36</xdr:col>
          <xdr:colOff>20656</xdr:colOff>
          <xdr:row>58</xdr:row>
          <xdr:rowOff>5737</xdr:rowOff>
        </xdr:to>
        <xdr:pic>
          <xdr:nvPicPr>
            <xdr:cNvPr id="29" name="図 28">
              <a:extLst>
                <a:ext uri="{FF2B5EF4-FFF2-40B4-BE49-F238E27FC236}">
                  <a16:creationId xmlns="" xmlns:a16="http://schemas.microsoft.com/office/drawing/2014/main" id="{150CEEEB-0CFD-4D50-AB88-47C058BC16A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R$124:$AJ$132" spid="_x0000_s1354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4951853" y="14207169"/>
              <a:ext cx="5070054" cy="253043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16</xdr:col>
          <xdr:colOff>78569</xdr:colOff>
          <xdr:row>58</xdr:row>
          <xdr:rowOff>18775</xdr:rowOff>
        </xdr:to>
        <xdr:pic>
          <xdr:nvPicPr>
            <xdr:cNvPr id="31" name="図 30">
              <a:extLst>
                <a:ext uri="{FF2B5EF4-FFF2-40B4-BE49-F238E27FC236}">
                  <a16:creationId xmlns="" xmlns:a16="http://schemas.microsoft.com/office/drawing/2014/main" id="{532F7E1F-BC46-4C2C-A16E-818D4E027A9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61:$P$122" spid="_x0000_s1355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0" y="2094353"/>
              <a:ext cx="4760738" cy="1465628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242888</xdr:colOff>
      <xdr:row>22</xdr:row>
      <xdr:rowOff>157162</xdr:rowOff>
    </xdr:from>
    <xdr:to>
      <xdr:col>19</xdr:col>
      <xdr:colOff>85725</xdr:colOff>
      <xdr:row>28</xdr:row>
      <xdr:rowOff>38100</xdr:rowOff>
    </xdr:to>
    <xdr:sp macro="" textlink="">
      <xdr:nvSpPr>
        <xdr:cNvPr id="2" name="吹き出し: 角を丸めた四角形 1">
          <a:extLst>
            <a:ext uri="{FF2B5EF4-FFF2-40B4-BE49-F238E27FC236}">
              <a16:creationId xmlns="" xmlns:a16="http://schemas.microsoft.com/office/drawing/2014/main" id="{5EE271F3-73D4-40A0-ACD7-EDB1855792D3}"/>
            </a:ext>
          </a:extLst>
        </xdr:cNvPr>
        <xdr:cNvSpPr/>
      </xdr:nvSpPr>
      <xdr:spPr bwMode="auto">
        <a:xfrm>
          <a:off x="8482013" y="3757612"/>
          <a:ext cx="2447925" cy="852488"/>
        </a:xfrm>
        <a:prstGeom prst="wedgeRoundRectCallout">
          <a:avLst>
            <a:gd name="adj1" fmla="val -77809"/>
            <a:gd name="adj2" fmla="val -141410"/>
            <a:gd name="adj3" fmla="val 16667"/>
          </a:avLst>
        </a:prstGeom>
        <a:solidFill>
          <a:srgbClr val="FFFF00"/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en-US" altLang="ja-JP" sz="1100"/>
            <a:t>｢</a:t>
          </a:r>
          <a:r>
            <a:rPr kumimoji="1" lang="ja-JP" altLang="en-US" sz="1100"/>
            <a:t>半角スペース</a:t>
          </a:r>
          <a:r>
            <a:rPr kumimoji="1" lang="en-US" altLang="ja-JP" sz="1100"/>
            <a:t>｣</a:t>
          </a:r>
          <a:r>
            <a:rPr kumimoji="1" lang="ja-JP" altLang="en-US" sz="1100"/>
            <a:t>を入力しても、見た目は、「空欄」ですが、「</a:t>
          </a:r>
          <a:r>
            <a:rPr kumimoji="1" lang="en-US" altLang="ja-JP" sz="1100"/>
            <a:t>Game.No</a:t>
          </a:r>
          <a:r>
            <a:rPr kumimoji="1" lang="ja-JP" altLang="en-US" sz="1100"/>
            <a:t>を入力してください」の表示が消えます。</a:t>
          </a:r>
          <a:endParaRPr kumimoji="1" lang="en-US" altLang="ja-JP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</xdr:row>
      <xdr:rowOff>0</xdr:rowOff>
    </xdr:from>
    <xdr:to>
      <xdr:col>18</xdr:col>
      <xdr:colOff>0</xdr:colOff>
      <xdr:row>2</xdr:row>
      <xdr:rowOff>0</xdr:rowOff>
    </xdr:to>
    <xdr:sp macro="" textlink="">
      <xdr:nvSpPr>
        <xdr:cNvPr id="2" name="AutoShape 1">
          <a:extLst>
            <a:ext uri="{FF2B5EF4-FFF2-40B4-BE49-F238E27FC236}">
              <a16:creationId xmlns="" xmlns:a16="http://schemas.microsoft.com/office/drawing/2014/main" id="{2B74AE40-5FB5-4A11-BAE8-FFB484DCAAC3}"/>
            </a:ext>
          </a:extLst>
        </xdr:cNvPr>
        <xdr:cNvSpPr>
          <a:spLocks noChangeArrowheads="1"/>
        </xdr:cNvSpPr>
      </xdr:nvSpPr>
      <xdr:spPr bwMode="auto">
        <a:xfrm>
          <a:off x="10929938" y="0"/>
          <a:ext cx="0" cy="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30</xdr:col>
      <xdr:colOff>0</xdr:colOff>
      <xdr:row>2</xdr:row>
      <xdr:rowOff>0</xdr:rowOff>
    </xdr:from>
    <xdr:to>
      <xdr:col>30</xdr:col>
      <xdr:colOff>0</xdr:colOff>
      <xdr:row>2</xdr:row>
      <xdr:rowOff>0</xdr:rowOff>
    </xdr:to>
    <xdr:sp macro="" textlink="">
      <xdr:nvSpPr>
        <xdr:cNvPr id="3" name="AutoShape 2">
          <a:extLst>
            <a:ext uri="{FF2B5EF4-FFF2-40B4-BE49-F238E27FC236}">
              <a16:creationId xmlns="" xmlns:a16="http://schemas.microsoft.com/office/drawing/2014/main" id="{47AEFBB0-7DF7-47EE-B44C-FBEFF33518C1}"/>
            </a:ext>
          </a:extLst>
        </xdr:cNvPr>
        <xdr:cNvSpPr>
          <a:spLocks noChangeArrowheads="1"/>
        </xdr:cNvSpPr>
      </xdr:nvSpPr>
      <xdr:spPr bwMode="auto">
        <a:xfrm>
          <a:off x="18645188" y="0"/>
          <a:ext cx="0" cy="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41</xdr:col>
      <xdr:colOff>0</xdr:colOff>
      <xdr:row>2</xdr:row>
      <xdr:rowOff>0</xdr:rowOff>
    </xdr:from>
    <xdr:to>
      <xdr:col>41</xdr:col>
      <xdr:colOff>0</xdr:colOff>
      <xdr:row>2</xdr:row>
      <xdr:rowOff>0</xdr:rowOff>
    </xdr:to>
    <xdr:sp macro="" textlink="">
      <xdr:nvSpPr>
        <xdr:cNvPr id="4" name="AutoShape 3">
          <a:extLst>
            <a:ext uri="{FF2B5EF4-FFF2-40B4-BE49-F238E27FC236}">
              <a16:creationId xmlns="" xmlns:a16="http://schemas.microsoft.com/office/drawing/2014/main" id="{60E957F2-FDF0-4FA5-A249-93403456E496}"/>
            </a:ext>
          </a:extLst>
        </xdr:cNvPr>
        <xdr:cNvSpPr>
          <a:spLocks noChangeArrowheads="1"/>
        </xdr:cNvSpPr>
      </xdr:nvSpPr>
      <xdr:spPr bwMode="auto">
        <a:xfrm>
          <a:off x="25717500" y="0"/>
          <a:ext cx="0" cy="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9525</xdr:colOff>
      <xdr:row>5</xdr:row>
      <xdr:rowOff>161925</xdr:rowOff>
    </xdr:from>
    <xdr:to>
      <xdr:col>12</xdr:col>
      <xdr:colOff>0</xdr:colOff>
      <xdr:row>5</xdr:row>
      <xdr:rowOff>161925</xdr:rowOff>
    </xdr:to>
    <xdr:sp macro="" textlink="">
      <xdr:nvSpPr>
        <xdr:cNvPr id="6" name="Line 5">
          <a:extLst>
            <a:ext uri="{FF2B5EF4-FFF2-40B4-BE49-F238E27FC236}">
              <a16:creationId xmlns="" xmlns:a16="http://schemas.microsoft.com/office/drawing/2014/main" id="{98B7F81B-47AF-4E0B-A1AD-796483E1B33B}"/>
            </a:ext>
          </a:extLst>
        </xdr:cNvPr>
        <xdr:cNvSpPr>
          <a:spLocks noChangeShapeType="1"/>
        </xdr:cNvSpPr>
      </xdr:nvSpPr>
      <xdr:spPr bwMode="auto">
        <a:xfrm>
          <a:off x="4510088" y="647700"/>
          <a:ext cx="2562225" cy="0"/>
        </a:xfrm>
        <a:prstGeom prst="line">
          <a:avLst/>
        </a:prstGeom>
        <a:noFill/>
        <a:ln w="25400">
          <a:solidFill>
            <a:srgbClr val="FF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152400</xdr:colOff>
      <xdr:row>5</xdr:row>
      <xdr:rowOff>161925</xdr:rowOff>
    </xdr:from>
    <xdr:to>
      <xdr:col>18</xdr:col>
      <xdr:colOff>0</xdr:colOff>
      <xdr:row>5</xdr:row>
      <xdr:rowOff>161925</xdr:rowOff>
    </xdr:to>
    <xdr:sp macro="" textlink="">
      <xdr:nvSpPr>
        <xdr:cNvPr id="7" name="Line 6">
          <a:extLst>
            <a:ext uri="{FF2B5EF4-FFF2-40B4-BE49-F238E27FC236}">
              <a16:creationId xmlns="" xmlns:a16="http://schemas.microsoft.com/office/drawing/2014/main" id="{D2D03076-8D40-43D0-9C88-D182836E5276}"/>
            </a:ext>
          </a:extLst>
        </xdr:cNvPr>
        <xdr:cNvSpPr>
          <a:spLocks noChangeShapeType="1"/>
        </xdr:cNvSpPr>
      </xdr:nvSpPr>
      <xdr:spPr bwMode="auto">
        <a:xfrm flipH="1">
          <a:off x="8510588" y="647700"/>
          <a:ext cx="2419350" cy="0"/>
        </a:xfrm>
        <a:prstGeom prst="line">
          <a:avLst/>
        </a:prstGeom>
        <a:noFill/>
        <a:ln w="25400">
          <a:solidFill>
            <a:srgbClr val="FF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195263</xdr:colOff>
      <xdr:row>6</xdr:row>
      <xdr:rowOff>19050</xdr:rowOff>
    </xdr:from>
    <xdr:to>
      <xdr:col>18</xdr:col>
      <xdr:colOff>195263</xdr:colOff>
      <xdr:row>14</xdr:row>
      <xdr:rowOff>238125</xdr:rowOff>
    </xdr:to>
    <xdr:sp macro="" textlink="">
      <xdr:nvSpPr>
        <xdr:cNvPr id="8" name="Line 7">
          <a:extLst>
            <a:ext uri="{FF2B5EF4-FFF2-40B4-BE49-F238E27FC236}">
              <a16:creationId xmlns="" xmlns:a16="http://schemas.microsoft.com/office/drawing/2014/main" id="{E1D7A713-E0C2-4193-B387-BDD8391D2E98}"/>
            </a:ext>
          </a:extLst>
        </xdr:cNvPr>
        <xdr:cNvSpPr>
          <a:spLocks noChangeShapeType="1"/>
        </xdr:cNvSpPr>
      </xdr:nvSpPr>
      <xdr:spPr bwMode="auto">
        <a:xfrm rot="16200000" flipH="1">
          <a:off x="10406063" y="1385888"/>
          <a:ext cx="1438275" cy="0"/>
        </a:xfrm>
        <a:prstGeom prst="line">
          <a:avLst/>
        </a:prstGeom>
        <a:noFill/>
        <a:ln w="25400">
          <a:solidFill>
            <a:srgbClr val="FF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195263</xdr:colOff>
      <xdr:row>17</xdr:row>
      <xdr:rowOff>150813</xdr:rowOff>
    </xdr:from>
    <xdr:to>
      <xdr:col>18</xdr:col>
      <xdr:colOff>198437</xdr:colOff>
      <xdr:row>26</xdr:row>
      <xdr:rowOff>242888</xdr:rowOff>
    </xdr:to>
    <xdr:sp macro="" textlink="">
      <xdr:nvSpPr>
        <xdr:cNvPr id="9" name="Line 8">
          <a:extLst>
            <a:ext uri="{FF2B5EF4-FFF2-40B4-BE49-F238E27FC236}">
              <a16:creationId xmlns="" xmlns:a16="http://schemas.microsoft.com/office/drawing/2014/main" id="{362103D0-3A8F-41A6-9F87-21CA1E4B4B7A}"/>
            </a:ext>
          </a:extLst>
        </xdr:cNvPr>
        <xdr:cNvSpPr>
          <a:spLocks noChangeShapeType="1"/>
        </xdr:cNvSpPr>
      </xdr:nvSpPr>
      <xdr:spPr bwMode="auto">
        <a:xfrm rot="5400000" flipH="1" flipV="1">
          <a:off x="10392569" y="3312320"/>
          <a:ext cx="1468437" cy="3174"/>
        </a:xfrm>
        <a:prstGeom prst="line">
          <a:avLst/>
        </a:prstGeom>
        <a:noFill/>
        <a:ln w="25400">
          <a:solidFill>
            <a:srgbClr val="FF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10" name="AutoShape 9">
          <a:extLst>
            <a:ext uri="{FF2B5EF4-FFF2-40B4-BE49-F238E27FC236}">
              <a16:creationId xmlns="" xmlns:a16="http://schemas.microsoft.com/office/drawing/2014/main" id="{10E28BCF-F203-46F3-A022-45CFC392CC96}"/>
            </a:ext>
          </a:extLst>
        </xdr:cNvPr>
        <xdr:cNvSpPr>
          <a:spLocks noChangeArrowheads="1"/>
        </xdr:cNvSpPr>
      </xdr:nvSpPr>
      <xdr:spPr bwMode="auto">
        <a:xfrm>
          <a:off x="3857625" y="0"/>
          <a:ext cx="0" cy="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95250</xdr:colOff>
      <xdr:row>1</xdr:row>
      <xdr:rowOff>78288</xdr:rowOff>
    </xdr:from>
    <xdr:to>
      <xdr:col>5</xdr:col>
      <xdr:colOff>319088</xdr:colOff>
      <xdr:row>4</xdr:row>
      <xdr:rowOff>133350</xdr:rowOff>
    </xdr:to>
    <xdr:sp macro="" textlink="">
      <xdr:nvSpPr>
        <xdr:cNvPr id="11" name="AutoShape 13">
          <a:extLst>
            <a:ext uri="{FF2B5EF4-FFF2-40B4-BE49-F238E27FC236}">
              <a16:creationId xmlns="" xmlns:a16="http://schemas.microsoft.com/office/drawing/2014/main" id="{83B53E4D-7C2D-423D-81A0-FF44DDDD1D01}"/>
            </a:ext>
          </a:extLst>
        </xdr:cNvPr>
        <xdr:cNvSpPr>
          <a:spLocks noChangeArrowheads="1"/>
        </xdr:cNvSpPr>
      </xdr:nvSpPr>
      <xdr:spPr bwMode="auto">
        <a:xfrm>
          <a:off x="95250" y="456678"/>
          <a:ext cx="3016098" cy="1222854"/>
        </a:xfrm>
        <a:prstGeom prst="roundRect">
          <a:avLst>
            <a:gd name="adj" fmla="val 16667"/>
          </a:avLst>
        </a:prstGeom>
        <a:solidFill>
          <a:srgbClr val="FFFF00"/>
        </a:solidFill>
        <a:ln w="9525">
          <a:solidFill>
            <a:srgbClr val="FF0000"/>
          </a:solidFill>
          <a:round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1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　　　データ入力枠</a:t>
          </a:r>
          <a:endParaRPr lang="ja-JP" altLang="en-US" sz="12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600"/>
            </a:lnSpc>
            <a:defRPr sz="1000"/>
          </a:pPr>
          <a:endParaRPr lang="ja-JP" altLang="en-US" sz="6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緑色のセルにデータを入力し、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印刷してください。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右側の白色のメンバー表のみ印刷されます。</a:t>
          </a:r>
        </a:p>
      </xdr:txBody>
    </xdr:sp>
    <xdr:clientData/>
  </xdr:twoCellAnchor>
  <xdr:twoCellAnchor>
    <xdr:from>
      <xdr:col>6</xdr:col>
      <xdr:colOff>42863</xdr:colOff>
      <xdr:row>3</xdr:row>
      <xdr:rowOff>260959</xdr:rowOff>
    </xdr:from>
    <xdr:to>
      <xdr:col>9</xdr:col>
      <xdr:colOff>195719</xdr:colOff>
      <xdr:row>4</xdr:row>
      <xdr:rowOff>276225</xdr:rowOff>
    </xdr:to>
    <xdr:sp macro="" textlink="">
      <xdr:nvSpPr>
        <xdr:cNvPr id="12" name="Line 5">
          <a:extLst>
            <a:ext uri="{FF2B5EF4-FFF2-40B4-BE49-F238E27FC236}">
              <a16:creationId xmlns="" xmlns:a16="http://schemas.microsoft.com/office/drawing/2014/main" id="{8FEE9707-4DE5-420D-B561-44B8C92F87B4}"/>
            </a:ext>
          </a:extLst>
        </xdr:cNvPr>
        <xdr:cNvSpPr>
          <a:spLocks noChangeShapeType="1"/>
        </xdr:cNvSpPr>
      </xdr:nvSpPr>
      <xdr:spPr bwMode="auto">
        <a:xfrm flipV="1">
          <a:off x="3370089" y="743733"/>
          <a:ext cx="648678" cy="393656"/>
        </a:xfrm>
        <a:prstGeom prst="line">
          <a:avLst/>
        </a:prstGeom>
        <a:noFill/>
        <a:ln w="25400">
          <a:solidFill>
            <a:srgbClr val="FF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495300</xdr:colOff>
      <xdr:row>5</xdr:row>
      <xdr:rowOff>47625</xdr:rowOff>
    </xdr:from>
    <xdr:to>
      <xdr:col>11</xdr:col>
      <xdr:colOff>600075</xdr:colOff>
      <xdr:row>10</xdr:row>
      <xdr:rowOff>90488</xdr:rowOff>
    </xdr:to>
    <xdr:sp macro="" textlink="">
      <xdr:nvSpPr>
        <xdr:cNvPr id="3" name="吹き出し: 角を丸めた四角形 2">
          <a:extLst>
            <a:ext uri="{FF2B5EF4-FFF2-40B4-BE49-F238E27FC236}">
              <a16:creationId xmlns="" xmlns:a16="http://schemas.microsoft.com/office/drawing/2014/main" id="{1BAE7F7C-0D87-40C2-98BF-DDA836A31D44}"/>
            </a:ext>
          </a:extLst>
        </xdr:cNvPr>
        <xdr:cNvSpPr/>
      </xdr:nvSpPr>
      <xdr:spPr bwMode="auto">
        <a:xfrm>
          <a:off x="6772275" y="857250"/>
          <a:ext cx="2047875" cy="852488"/>
        </a:xfrm>
        <a:prstGeom prst="wedgeRoundRectCallout">
          <a:avLst>
            <a:gd name="adj1" fmla="val -63856"/>
            <a:gd name="adj2" fmla="val -79399"/>
            <a:gd name="adj3" fmla="val 16667"/>
          </a:avLst>
        </a:prstGeom>
        <a:solidFill>
          <a:srgbClr val="FFFF00"/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/>
            <a:t>「</a:t>
          </a:r>
          <a:r>
            <a:rPr kumimoji="1" lang="en-US" altLang="ja-JP" sz="1100"/>
            <a:t>2_</a:t>
          </a:r>
          <a:r>
            <a:rPr kumimoji="1" lang="ja-JP" altLang="en-US" sz="1100"/>
            <a:t>入力</a:t>
          </a:r>
          <a:r>
            <a:rPr kumimoji="1" lang="en-US" altLang="ja-JP" sz="1100"/>
            <a:t>｣</a:t>
          </a:r>
          <a:r>
            <a:rPr kumimoji="1" lang="ja-JP" altLang="en-US" sz="1100"/>
            <a:t>シートのゲーム記号欄に</a:t>
          </a:r>
          <a:r>
            <a:rPr kumimoji="1" lang="en-US" altLang="ja-JP" sz="1100"/>
            <a:t>｢</a:t>
          </a:r>
          <a:r>
            <a:rPr kumimoji="1" lang="ja-JP" altLang="en-US" sz="1100"/>
            <a:t>半角スペース</a:t>
          </a:r>
          <a:r>
            <a:rPr kumimoji="1" lang="en-US" altLang="ja-JP" sz="1100"/>
            <a:t>｣</a:t>
          </a:r>
          <a:r>
            <a:rPr kumimoji="1" lang="ja-JP" altLang="en-US" sz="1100"/>
            <a:t>を入力すると、大会名、期日、会場のみが入力されたスコアシートができます</a:t>
          </a:r>
          <a:endParaRPr kumimoji="1" lang="en-US" altLang="ja-JP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basu/Dropbox/01_Basket/d_&#38283;&#30330;/SS/ss2019forJBAstep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s201505_for_JBAv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1_スコアシート (2)"/>
      <sheetName val="2_入力"/>
      <sheetName val="4_チーム表"/>
      <sheetName val="5_ゲーム表"/>
    </sheetNames>
    <sheetDataSet>
      <sheetData sheetId="0" refreshError="1"/>
      <sheetData sheetId="1" refreshError="1"/>
      <sheetData sheetId="2">
        <row r="2">
          <cell r="J2" t="str">
            <v>東西スターズ</v>
          </cell>
          <cell r="L2" t="str">
            <v>m1</v>
          </cell>
          <cell r="O2" t="str">
            <v>南北ファイターズ</v>
          </cell>
          <cell r="Q2" t="str">
            <v>m2</v>
          </cell>
        </row>
        <row r="3">
          <cell r="B3" t="str">
            <v>第○○回□□市民バスケットボール大会</v>
          </cell>
        </row>
        <row r="10">
          <cell r="B10">
            <v>0.5625</v>
          </cell>
        </row>
        <row r="11">
          <cell r="B11" t="str">
            <v>□□市総合体育館</v>
          </cell>
        </row>
      </sheetData>
      <sheetData sheetId="3">
        <row r="4">
          <cell r="G4" t="str">
            <v>m11</v>
          </cell>
          <cell r="H4" t="str">
            <v>m12</v>
          </cell>
          <cell r="I4" t="str">
            <v>m13</v>
          </cell>
          <cell r="J4" t="str">
            <v>m13</v>
          </cell>
          <cell r="K4" t="str">
            <v>m14</v>
          </cell>
          <cell r="L4" t="str">
            <v>m21</v>
          </cell>
          <cell r="M4" t="str">
            <v>m22</v>
          </cell>
          <cell r="N4" t="str">
            <v>m23</v>
          </cell>
          <cell r="O4" t="str">
            <v>m23</v>
          </cell>
          <cell r="P4" t="str">
            <v>m24</v>
          </cell>
          <cell r="Q4" t="str">
            <v>1</v>
          </cell>
          <cell r="R4" t="str">
            <v>2</v>
          </cell>
          <cell r="S4" t="str">
            <v>3</v>
          </cell>
          <cell r="T4" t="str">
            <v>3</v>
          </cell>
          <cell r="U4" t="str">
            <v>4</v>
          </cell>
          <cell r="V4" t="str">
            <v>1</v>
          </cell>
          <cell r="W4" t="str">
            <v>2</v>
          </cell>
          <cell r="X4" t="str">
            <v>3</v>
          </cell>
          <cell r="Y4" t="str">
            <v>3</v>
          </cell>
          <cell r="Z4" t="str">
            <v>4</v>
          </cell>
          <cell r="AA4" t="str">
            <v>1</v>
          </cell>
          <cell r="AB4" t="str">
            <v>2</v>
          </cell>
          <cell r="AC4" t="str">
            <v>3</v>
          </cell>
          <cell r="AD4" t="str">
            <v>3</v>
          </cell>
          <cell r="AE4" t="str">
            <v>4</v>
          </cell>
          <cell r="AF4" t="str">
            <v>1</v>
          </cell>
          <cell r="AG4" t="str">
            <v>2</v>
          </cell>
          <cell r="AH4" t="str">
            <v>3</v>
          </cell>
          <cell r="AI4" t="str">
            <v>3</v>
          </cell>
          <cell r="AJ4" t="str">
            <v>4</v>
          </cell>
          <cell r="AK4" t="str">
            <v>1</v>
          </cell>
          <cell r="AL4" t="str">
            <v>2</v>
          </cell>
          <cell r="AM4" t="str">
            <v>3</v>
          </cell>
          <cell r="AN4" t="str">
            <v>3</v>
          </cell>
          <cell r="AO4" t="str">
            <v>4</v>
          </cell>
          <cell r="AP4" t="str">
            <v>1</v>
          </cell>
          <cell r="AQ4" t="str">
            <v>2</v>
          </cell>
          <cell r="AR4" t="str">
            <v>3</v>
          </cell>
          <cell r="AS4" t="str">
            <v>3</v>
          </cell>
          <cell r="AT4" t="str">
            <v>4</v>
          </cell>
          <cell r="AU4" t="str">
            <v>1</v>
          </cell>
          <cell r="AV4" t="str">
            <v>2</v>
          </cell>
          <cell r="AW4" t="str">
            <v>3</v>
          </cell>
          <cell r="AX4" t="str">
            <v>3</v>
          </cell>
          <cell r="AY4" t="str">
            <v>4</v>
          </cell>
          <cell r="AZ4" t="str">
            <v>1</v>
          </cell>
          <cell r="BA4" t="str">
            <v>2</v>
          </cell>
          <cell r="BB4" t="str">
            <v>3</v>
          </cell>
          <cell r="BC4" t="str">
            <v>3</v>
          </cell>
          <cell r="BD4" t="str">
            <v>4</v>
          </cell>
          <cell r="BE4" t="str">
            <v>1</v>
          </cell>
          <cell r="BF4" t="str">
            <v>2</v>
          </cell>
          <cell r="BG4" t="str">
            <v>3</v>
          </cell>
          <cell r="BH4" t="str">
            <v>3</v>
          </cell>
          <cell r="BI4" t="str">
            <v>4</v>
          </cell>
          <cell r="BJ4" t="str">
            <v>1</v>
          </cell>
          <cell r="BK4" t="str">
            <v>2</v>
          </cell>
          <cell r="BL4" t="str">
            <v>3</v>
          </cell>
          <cell r="BM4" t="str">
            <v>3</v>
          </cell>
          <cell r="BN4" t="str">
            <v>4</v>
          </cell>
          <cell r="BO4" t="str">
            <v>1</v>
          </cell>
          <cell r="BP4" t="str">
            <v>2</v>
          </cell>
          <cell r="BQ4" t="str">
            <v>3</v>
          </cell>
          <cell r="BR4" t="str">
            <v>3</v>
          </cell>
          <cell r="BS4" t="str">
            <v>4</v>
          </cell>
          <cell r="BT4" t="str">
            <v>1</v>
          </cell>
          <cell r="BU4" t="str">
            <v>2</v>
          </cell>
          <cell r="BV4" t="str">
            <v>3</v>
          </cell>
          <cell r="BW4" t="str">
            <v>3</v>
          </cell>
          <cell r="BX4" t="str">
            <v>4</v>
          </cell>
          <cell r="BY4" t="str">
            <v>1</v>
          </cell>
          <cell r="BZ4" t="str">
            <v>2</v>
          </cell>
          <cell r="CA4" t="str">
            <v>3</v>
          </cell>
          <cell r="CB4" t="str">
            <v>3</v>
          </cell>
          <cell r="CC4" t="str">
            <v>4</v>
          </cell>
          <cell r="CD4" t="str">
            <v>1</v>
          </cell>
          <cell r="CE4" t="str">
            <v>2</v>
          </cell>
          <cell r="CF4" t="str">
            <v>3</v>
          </cell>
          <cell r="CG4" t="str">
            <v>3</v>
          </cell>
          <cell r="CH4" t="str">
            <v>4</v>
          </cell>
          <cell r="CI4" t="str">
            <v>1</v>
          </cell>
          <cell r="CJ4" t="str">
            <v>2</v>
          </cell>
          <cell r="CK4" t="str">
            <v>3</v>
          </cell>
          <cell r="CL4" t="str">
            <v>3</v>
          </cell>
          <cell r="CM4" t="str">
            <v>4</v>
          </cell>
          <cell r="CN4" t="str">
            <v>1</v>
          </cell>
          <cell r="CO4" t="str">
            <v>2</v>
          </cell>
          <cell r="CP4" t="str">
            <v>3</v>
          </cell>
          <cell r="CQ4" t="str">
            <v>3</v>
          </cell>
          <cell r="CR4" t="str">
            <v>4</v>
          </cell>
          <cell r="CS4" t="str">
            <v>1</v>
          </cell>
          <cell r="CT4" t="str">
            <v>2</v>
          </cell>
          <cell r="CU4" t="str">
            <v>3</v>
          </cell>
          <cell r="CV4" t="str">
            <v>3</v>
          </cell>
          <cell r="CW4" t="str">
            <v>4</v>
          </cell>
          <cell r="CX4" t="str">
            <v>1</v>
          </cell>
          <cell r="CY4" t="str">
            <v>2</v>
          </cell>
          <cell r="CZ4" t="str">
            <v>3</v>
          </cell>
          <cell r="DA4" t="str">
            <v>3</v>
          </cell>
          <cell r="DB4" t="str">
            <v>4</v>
          </cell>
          <cell r="DC4" t="str">
            <v>1</v>
          </cell>
          <cell r="DD4" t="str">
            <v>2</v>
          </cell>
          <cell r="DE4" t="str">
            <v>3</v>
          </cell>
          <cell r="DF4" t="str">
            <v>3</v>
          </cell>
          <cell r="DG4" t="str">
            <v>4</v>
          </cell>
          <cell r="DH4" t="str">
            <v>1</v>
          </cell>
          <cell r="DI4" t="str">
            <v>2</v>
          </cell>
          <cell r="DJ4" t="str">
            <v>3</v>
          </cell>
          <cell r="DK4" t="str">
            <v>3</v>
          </cell>
          <cell r="DL4" t="str">
            <v>4</v>
          </cell>
          <cell r="DM4" t="str">
            <v>1</v>
          </cell>
          <cell r="DN4" t="str">
            <v>2</v>
          </cell>
          <cell r="DO4" t="str">
            <v>3</v>
          </cell>
          <cell r="DP4" t="str">
            <v>3</v>
          </cell>
          <cell r="DQ4" t="str">
            <v>4</v>
          </cell>
          <cell r="DR4" t="str">
            <v>1</v>
          </cell>
          <cell r="DS4" t="str">
            <v>2</v>
          </cell>
          <cell r="DT4" t="str">
            <v>3</v>
          </cell>
          <cell r="DU4" t="str">
            <v>3</v>
          </cell>
          <cell r="DV4" t="str">
            <v>4</v>
          </cell>
          <cell r="DW4" t="str">
            <v>1</v>
          </cell>
          <cell r="DX4" t="str">
            <v>2</v>
          </cell>
          <cell r="DY4" t="str">
            <v>3</v>
          </cell>
          <cell r="DZ4" t="str">
            <v>3</v>
          </cell>
          <cell r="EA4" t="str">
            <v>4</v>
          </cell>
          <cell r="EB4" t="str">
            <v>1</v>
          </cell>
          <cell r="EC4" t="str">
            <v>2</v>
          </cell>
          <cell r="ED4" t="str">
            <v>3</v>
          </cell>
          <cell r="EE4" t="str">
            <v>3</v>
          </cell>
          <cell r="EF4" t="str">
            <v>4</v>
          </cell>
          <cell r="EG4" t="str">
            <v>1</v>
          </cell>
          <cell r="EH4" t="str">
            <v>2</v>
          </cell>
          <cell r="EI4" t="str">
            <v>3</v>
          </cell>
          <cell r="EJ4" t="str">
            <v>3</v>
          </cell>
          <cell r="EK4" t="str">
            <v>4</v>
          </cell>
          <cell r="EL4" t="str">
            <v>1</v>
          </cell>
          <cell r="EM4" t="str">
            <v>2</v>
          </cell>
          <cell r="EN4" t="str">
            <v>3</v>
          </cell>
          <cell r="EO4" t="str">
            <v>3</v>
          </cell>
          <cell r="EP4" t="str">
            <v>4</v>
          </cell>
          <cell r="EQ4" t="str">
            <v>1</v>
          </cell>
          <cell r="ER4" t="str">
            <v>2</v>
          </cell>
          <cell r="ES4" t="str">
            <v>3</v>
          </cell>
          <cell r="ET4" t="str">
            <v>3</v>
          </cell>
          <cell r="EU4" t="str">
            <v>4</v>
          </cell>
          <cell r="EV4" t="str">
            <v>1</v>
          </cell>
          <cell r="EW4" t="str">
            <v>2</v>
          </cell>
          <cell r="EX4" t="str">
            <v>3</v>
          </cell>
          <cell r="EY4" t="str">
            <v>3</v>
          </cell>
          <cell r="EZ4" t="str">
            <v>4</v>
          </cell>
          <cell r="FA4" t="str">
            <v>1</v>
          </cell>
          <cell r="FB4" t="str">
            <v>2</v>
          </cell>
          <cell r="FC4" t="str">
            <v>3</v>
          </cell>
          <cell r="FD4" t="str">
            <v>3</v>
          </cell>
          <cell r="FE4" t="str">
            <v>4</v>
          </cell>
          <cell r="FF4" t="str">
            <v>1</v>
          </cell>
          <cell r="FG4" t="str">
            <v>2</v>
          </cell>
          <cell r="FH4" t="str">
            <v>3</v>
          </cell>
          <cell r="FI4" t="str">
            <v>3</v>
          </cell>
          <cell r="FJ4" t="str">
            <v>4</v>
          </cell>
          <cell r="FK4" t="str">
            <v>1</v>
          </cell>
          <cell r="FL4" t="str">
            <v>2</v>
          </cell>
          <cell r="FM4" t="str">
            <v>3</v>
          </cell>
          <cell r="FN4" t="str">
            <v>3</v>
          </cell>
          <cell r="FO4" t="str">
            <v>4</v>
          </cell>
          <cell r="FP4" t="str">
            <v>1</v>
          </cell>
          <cell r="FQ4" t="str">
            <v>2</v>
          </cell>
          <cell r="FR4" t="str">
            <v>3</v>
          </cell>
          <cell r="FS4" t="str">
            <v>3</v>
          </cell>
          <cell r="FT4" t="str">
            <v>4</v>
          </cell>
          <cell r="FU4" t="str">
            <v>1</v>
          </cell>
          <cell r="FV4" t="str">
            <v>2</v>
          </cell>
          <cell r="FW4" t="str">
            <v>3</v>
          </cell>
          <cell r="FX4" t="str">
            <v>3</v>
          </cell>
          <cell r="FY4" t="str">
            <v>4</v>
          </cell>
          <cell r="FZ4" t="str">
            <v>1</v>
          </cell>
          <cell r="GA4" t="str">
            <v>2</v>
          </cell>
          <cell r="GB4" t="str">
            <v>3</v>
          </cell>
          <cell r="GC4" t="str">
            <v>3</v>
          </cell>
          <cell r="GD4" t="str">
            <v>4</v>
          </cell>
          <cell r="GE4" t="str">
            <v>1</v>
          </cell>
          <cell r="GF4" t="str">
            <v>2</v>
          </cell>
          <cell r="GG4" t="str">
            <v>3</v>
          </cell>
          <cell r="GH4" t="str">
            <v>3</v>
          </cell>
          <cell r="GI4" t="str">
            <v>4</v>
          </cell>
          <cell r="GJ4" t="str">
            <v>1</v>
          </cell>
          <cell r="GK4" t="str">
            <v>2</v>
          </cell>
          <cell r="GL4" t="str">
            <v>3</v>
          </cell>
          <cell r="GM4" t="str">
            <v>3</v>
          </cell>
          <cell r="GN4" t="str">
            <v>4</v>
          </cell>
          <cell r="GO4" t="str">
            <v>1</v>
          </cell>
          <cell r="GP4" t="str">
            <v>2</v>
          </cell>
          <cell r="GQ4" t="str">
            <v>3</v>
          </cell>
          <cell r="GR4" t="str">
            <v>3</v>
          </cell>
          <cell r="GS4" t="str">
            <v>4</v>
          </cell>
          <cell r="GT4" t="str">
            <v>1</v>
          </cell>
          <cell r="GU4" t="str">
            <v>2</v>
          </cell>
          <cell r="GV4" t="str">
            <v>3</v>
          </cell>
          <cell r="GW4" t="str">
            <v>3</v>
          </cell>
          <cell r="GX4" t="str">
            <v>4</v>
          </cell>
          <cell r="GY4" t="str">
            <v>1</v>
          </cell>
          <cell r="GZ4" t="str">
            <v>2</v>
          </cell>
          <cell r="HA4" t="str">
            <v>3</v>
          </cell>
          <cell r="HB4" t="str">
            <v>3</v>
          </cell>
          <cell r="HC4" t="str">
            <v>4</v>
          </cell>
          <cell r="HD4" t="str">
            <v>1</v>
          </cell>
          <cell r="HE4" t="str">
            <v>2</v>
          </cell>
          <cell r="HF4" t="str">
            <v>3</v>
          </cell>
          <cell r="HG4" t="str">
            <v>3</v>
          </cell>
          <cell r="HH4" t="str">
            <v>4</v>
          </cell>
          <cell r="HI4" t="str">
            <v>1</v>
          </cell>
          <cell r="HJ4" t="str">
            <v>2</v>
          </cell>
          <cell r="HK4" t="str">
            <v>3</v>
          </cell>
          <cell r="HL4" t="str">
            <v>3</v>
          </cell>
          <cell r="HM4" t="str">
            <v>4</v>
          </cell>
          <cell r="HN4" t="str">
            <v>1</v>
          </cell>
          <cell r="HO4" t="str">
            <v>2</v>
          </cell>
          <cell r="HP4" t="str">
            <v>3</v>
          </cell>
          <cell r="HQ4" t="str">
            <v>3</v>
          </cell>
          <cell r="HR4" t="str">
            <v>4</v>
          </cell>
          <cell r="HS4" t="str">
            <v>1</v>
          </cell>
          <cell r="HT4" t="str">
            <v>2</v>
          </cell>
          <cell r="HU4" t="str">
            <v>3</v>
          </cell>
          <cell r="HV4" t="str">
            <v>3</v>
          </cell>
          <cell r="HW4" t="str">
            <v>4</v>
          </cell>
          <cell r="HX4" t="str">
            <v>1</v>
          </cell>
          <cell r="HY4" t="str">
            <v>2</v>
          </cell>
          <cell r="HZ4" t="str">
            <v>3</v>
          </cell>
          <cell r="IA4" t="str">
            <v>3</v>
          </cell>
          <cell r="IB4" t="str">
            <v>4</v>
          </cell>
          <cell r="IC4" t="str">
            <v>1</v>
          </cell>
          <cell r="ID4" t="str">
            <v>2</v>
          </cell>
          <cell r="IE4" t="str">
            <v>3</v>
          </cell>
          <cell r="IF4" t="str">
            <v>3</v>
          </cell>
          <cell r="IG4" t="str">
            <v>4</v>
          </cell>
          <cell r="IH4" t="str">
            <v>1</v>
          </cell>
          <cell r="II4" t="str">
            <v>2</v>
          </cell>
          <cell r="IJ4" t="str">
            <v>3</v>
          </cell>
          <cell r="IK4" t="str">
            <v>3</v>
          </cell>
          <cell r="IL4" t="str">
            <v>4</v>
          </cell>
          <cell r="IM4" t="str">
            <v>1</v>
          </cell>
          <cell r="IN4" t="str">
            <v>2</v>
          </cell>
          <cell r="IO4" t="str">
            <v>3</v>
          </cell>
          <cell r="IP4" t="str">
            <v>3</v>
          </cell>
          <cell r="IQ4" t="str">
            <v>4</v>
          </cell>
          <cell r="IR4" t="str">
            <v>1</v>
          </cell>
          <cell r="IS4" t="str">
            <v>2</v>
          </cell>
          <cell r="IT4" t="str">
            <v>3</v>
          </cell>
          <cell r="IU4" t="str">
            <v>3</v>
          </cell>
          <cell r="IV4" t="str">
            <v>4</v>
          </cell>
          <cell r="IW4" t="str">
            <v>1</v>
          </cell>
          <cell r="IX4" t="str">
            <v>2</v>
          </cell>
          <cell r="IY4" t="str">
            <v>3</v>
          </cell>
          <cell r="IZ4" t="str">
            <v>3</v>
          </cell>
          <cell r="JA4" t="str">
            <v>4</v>
          </cell>
          <cell r="JB4" t="str">
            <v>1</v>
          </cell>
          <cell r="JC4" t="str">
            <v>2</v>
          </cell>
          <cell r="JD4" t="str">
            <v>3</v>
          </cell>
          <cell r="JE4" t="str">
            <v>3</v>
          </cell>
          <cell r="JF4" t="str">
            <v>4</v>
          </cell>
          <cell r="JG4" t="str">
            <v>1</v>
          </cell>
          <cell r="JH4" t="str">
            <v>2</v>
          </cell>
          <cell r="JI4" t="str">
            <v>3</v>
          </cell>
          <cell r="JJ4" t="str">
            <v>3</v>
          </cell>
          <cell r="JK4" t="str">
            <v>4</v>
          </cell>
          <cell r="JL4" t="str">
            <v>1</v>
          </cell>
          <cell r="JM4" t="str">
            <v>2</v>
          </cell>
          <cell r="JN4" t="str">
            <v>3</v>
          </cell>
          <cell r="JO4" t="str">
            <v>3</v>
          </cell>
          <cell r="JP4" t="str">
            <v>4</v>
          </cell>
          <cell r="JQ4" t="str">
            <v>1</v>
          </cell>
          <cell r="JR4" t="str">
            <v>2</v>
          </cell>
          <cell r="JS4" t="str">
            <v>3</v>
          </cell>
          <cell r="JT4" t="str">
            <v>3</v>
          </cell>
          <cell r="JU4" t="str">
            <v>4</v>
          </cell>
          <cell r="JV4" t="str">
            <v>1</v>
          </cell>
          <cell r="JW4" t="str">
            <v>2</v>
          </cell>
          <cell r="JX4" t="str">
            <v>3</v>
          </cell>
          <cell r="JY4" t="str">
            <v>3</v>
          </cell>
          <cell r="JZ4" t="str">
            <v>4</v>
          </cell>
          <cell r="KA4" t="str">
            <v>1</v>
          </cell>
          <cell r="KB4" t="str">
            <v>2</v>
          </cell>
          <cell r="KC4" t="str">
            <v>3</v>
          </cell>
          <cell r="KD4" t="str">
            <v>3</v>
          </cell>
          <cell r="KE4" t="str">
            <v>4</v>
          </cell>
          <cell r="KF4" t="str">
            <v>1</v>
          </cell>
          <cell r="KG4" t="str">
            <v>2</v>
          </cell>
          <cell r="KH4" t="str">
            <v>3</v>
          </cell>
          <cell r="KI4" t="str">
            <v>3</v>
          </cell>
          <cell r="KJ4" t="str">
            <v>4</v>
          </cell>
          <cell r="KK4" t="str">
            <v>1</v>
          </cell>
          <cell r="KL4" t="str">
            <v>2</v>
          </cell>
          <cell r="KM4" t="str">
            <v>3</v>
          </cell>
          <cell r="KN4" t="str">
            <v>3</v>
          </cell>
          <cell r="KO4" t="str">
            <v>4</v>
          </cell>
          <cell r="KP4" t="str">
            <v>1</v>
          </cell>
          <cell r="KQ4" t="str">
            <v>2</v>
          </cell>
          <cell r="KR4" t="str">
            <v>3</v>
          </cell>
          <cell r="KS4" t="str">
            <v>3</v>
          </cell>
          <cell r="KT4" t="str">
            <v>4</v>
          </cell>
          <cell r="KU4" t="str">
            <v>1</v>
          </cell>
          <cell r="KV4" t="str">
            <v>2</v>
          </cell>
          <cell r="KW4" t="str">
            <v>3</v>
          </cell>
          <cell r="KX4" t="str">
            <v>3</v>
          </cell>
          <cell r="KY4" t="str">
            <v>4</v>
          </cell>
          <cell r="KZ4" t="str">
            <v>1</v>
          </cell>
          <cell r="LA4" t="str">
            <v>2</v>
          </cell>
          <cell r="LB4" t="str">
            <v>3</v>
          </cell>
          <cell r="LC4" t="str">
            <v>3</v>
          </cell>
          <cell r="LD4" t="str">
            <v>4</v>
          </cell>
          <cell r="LE4" t="str">
            <v>1</v>
          </cell>
          <cell r="LF4" t="str">
            <v>2</v>
          </cell>
          <cell r="LG4" t="str">
            <v>3</v>
          </cell>
          <cell r="LH4" t="str">
            <v>3</v>
          </cell>
          <cell r="LI4" t="str">
            <v>4</v>
          </cell>
          <cell r="LJ4" t="str">
            <v>z91</v>
          </cell>
          <cell r="LK4" t="str">
            <v>z92</v>
          </cell>
          <cell r="LL4" t="str">
            <v>z93</v>
          </cell>
          <cell r="LM4" t="str">
            <v>z93</v>
          </cell>
          <cell r="LN4" t="str">
            <v>z94</v>
          </cell>
        </row>
        <row r="5">
          <cell r="G5" t="str">
            <v>東西スターズ</v>
          </cell>
          <cell r="L5" t="str">
            <v>南北ファイターズ</v>
          </cell>
          <cell r="LJ5" t="str">
            <v>終わりダスターズ</v>
          </cell>
        </row>
        <row r="6">
          <cell r="G6" t="str">
            <v>00</v>
          </cell>
          <cell r="H6" t="str">
            <v>123</v>
          </cell>
          <cell r="I6" t="str">
            <v>青木　春男</v>
          </cell>
          <cell r="L6">
            <v>4</v>
          </cell>
          <cell r="M6" t="str">
            <v>000</v>
          </cell>
          <cell r="N6" t="str">
            <v>中野　厚志</v>
          </cell>
          <cell r="P6">
            <v>1</v>
          </cell>
          <cell r="LJ6">
            <v>4</v>
          </cell>
          <cell r="LK6" t="str">
            <v>000</v>
          </cell>
          <cell r="LL6" t="str">
            <v>手塚　平五郎</v>
          </cell>
          <cell r="LN6">
            <v>1</v>
          </cell>
        </row>
        <row r="7">
          <cell r="G7" t="str">
            <v>0</v>
          </cell>
          <cell r="H7" t="str">
            <v>234</v>
          </cell>
          <cell r="I7" t="str">
            <v>井上　仁史</v>
          </cell>
          <cell r="L7">
            <v>5</v>
          </cell>
          <cell r="M7" t="str">
            <v>111</v>
          </cell>
          <cell r="N7" t="str">
            <v>西田　一郎</v>
          </cell>
          <cell r="LJ7">
            <v>5</v>
          </cell>
          <cell r="LK7" t="str">
            <v>111</v>
          </cell>
          <cell r="LL7" t="str">
            <v>戸村　保志</v>
          </cell>
        </row>
        <row r="8">
          <cell r="G8" t="str">
            <v>1</v>
          </cell>
          <cell r="H8" t="str">
            <v>345</v>
          </cell>
          <cell r="I8" t="str">
            <v>上田　不二雄</v>
          </cell>
          <cell r="L8">
            <v>6</v>
          </cell>
          <cell r="M8" t="str">
            <v>222</v>
          </cell>
          <cell r="N8" t="str">
            <v>沼田　丑雄</v>
          </cell>
          <cell r="LJ8">
            <v>6</v>
          </cell>
          <cell r="LK8" t="str">
            <v>222</v>
          </cell>
          <cell r="LL8" t="str">
            <v>中野　厚志</v>
          </cell>
        </row>
        <row r="9">
          <cell r="G9" t="str">
            <v>3</v>
          </cell>
          <cell r="H9" t="str">
            <v>456</v>
          </cell>
          <cell r="I9" t="str">
            <v>榎田　平治</v>
          </cell>
          <cell r="L9">
            <v>7</v>
          </cell>
          <cell r="M9" t="str">
            <v>333</v>
          </cell>
          <cell r="N9" t="str">
            <v>根岸　悦郎</v>
          </cell>
          <cell r="LJ9">
            <v>7</v>
          </cell>
          <cell r="LK9" t="str">
            <v>333</v>
          </cell>
          <cell r="LL9" t="str">
            <v>西田　一郎</v>
          </cell>
        </row>
        <row r="10">
          <cell r="G10" t="str">
            <v>4</v>
          </cell>
          <cell r="H10" t="str">
            <v>000</v>
          </cell>
          <cell r="I10" t="str">
            <v>小野原　誉</v>
          </cell>
          <cell r="K10">
            <v>1</v>
          </cell>
          <cell r="L10">
            <v>8</v>
          </cell>
          <cell r="M10" t="str">
            <v>444</v>
          </cell>
          <cell r="N10" t="str">
            <v>沼田　丑雄</v>
          </cell>
          <cell r="P10">
            <v>1</v>
          </cell>
        </row>
        <row r="11">
          <cell r="G11" t="str">
            <v>5</v>
          </cell>
          <cell r="H11" t="str">
            <v>001</v>
          </cell>
          <cell r="I11" t="str">
            <v>角村　波平</v>
          </cell>
          <cell r="L11">
            <v>9</v>
          </cell>
          <cell r="M11" t="str">
            <v>555</v>
          </cell>
          <cell r="N11" t="str">
            <v>根岸　悦郎</v>
          </cell>
        </row>
        <row r="12">
          <cell r="G12" t="str">
            <v>6</v>
          </cell>
          <cell r="H12" t="str">
            <v>012</v>
          </cell>
          <cell r="I12" t="str">
            <v>木之下　忍</v>
          </cell>
          <cell r="L12">
            <v>10</v>
          </cell>
          <cell r="M12" t="str">
            <v>666</v>
          </cell>
          <cell r="N12" t="str">
            <v>野原　旺次郎</v>
          </cell>
        </row>
        <row r="13">
          <cell r="G13" t="str">
            <v>10</v>
          </cell>
          <cell r="H13" t="str">
            <v>987</v>
          </cell>
          <cell r="I13" t="str">
            <v>久保田　沼生</v>
          </cell>
          <cell r="L13">
            <v>11</v>
          </cell>
          <cell r="M13" t="str">
            <v>777</v>
          </cell>
          <cell r="N13" t="str">
            <v>原田　悟</v>
          </cell>
        </row>
        <row r="14">
          <cell r="G14" t="str">
            <v>12</v>
          </cell>
          <cell r="H14" t="str">
            <v>876</v>
          </cell>
          <cell r="I14" t="str">
            <v>源田　稔次</v>
          </cell>
          <cell r="L14">
            <v>12</v>
          </cell>
          <cell r="M14" t="str">
            <v>888</v>
          </cell>
          <cell r="N14" t="str">
            <v>平野　信二</v>
          </cell>
        </row>
        <row r="15">
          <cell r="G15" t="str">
            <v>13</v>
          </cell>
          <cell r="H15" t="str">
            <v>765</v>
          </cell>
          <cell r="I15" t="str">
            <v>小山田　野里彦</v>
          </cell>
          <cell r="L15">
            <v>13</v>
          </cell>
          <cell r="M15" t="str">
            <v>999</v>
          </cell>
          <cell r="N15" t="str">
            <v>藤井　スネ夫</v>
          </cell>
        </row>
        <row r="16">
          <cell r="G16" t="str">
            <v>23</v>
          </cell>
          <cell r="H16" t="str">
            <v>654</v>
          </cell>
          <cell r="I16" t="str">
            <v>佐藤　寛</v>
          </cell>
          <cell r="L16">
            <v>14</v>
          </cell>
          <cell r="M16" t="str">
            <v>000</v>
          </cell>
          <cell r="N16" t="str">
            <v>別府　誠二</v>
          </cell>
        </row>
        <row r="17">
          <cell r="G17" t="str">
            <v>34</v>
          </cell>
          <cell r="H17" t="str">
            <v>543</v>
          </cell>
          <cell r="I17" t="str">
            <v>嶋　金太</v>
          </cell>
          <cell r="L17">
            <v>15</v>
          </cell>
          <cell r="M17" t="str">
            <v>111</v>
          </cell>
          <cell r="N17" t="str">
            <v>本田　総一郎</v>
          </cell>
        </row>
        <row r="18">
          <cell r="G18" t="str">
            <v>59</v>
          </cell>
          <cell r="H18" t="str">
            <v>432</v>
          </cell>
          <cell r="I18" t="str">
            <v>末広　勲二</v>
          </cell>
          <cell r="L18">
            <v>16</v>
          </cell>
          <cell r="M18" t="str">
            <v>222</v>
          </cell>
          <cell r="N18" t="str">
            <v>前田　太一</v>
          </cell>
        </row>
        <row r="19">
          <cell r="G19" t="str">
            <v>72</v>
          </cell>
          <cell r="H19" t="str">
            <v>321</v>
          </cell>
          <cell r="I19" t="str">
            <v>瀬田　健次郎</v>
          </cell>
          <cell r="L19">
            <v>17</v>
          </cell>
          <cell r="M19" t="str">
            <v>333</v>
          </cell>
          <cell r="N19" t="str">
            <v>水野　主税</v>
          </cell>
        </row>
        <row r="20">
          <cell r="G20" t="str">
            <v>78</v>
          </cell>
          <cell r="H20" t="str">
            <v>111</v>
          </cell>
          <cell r="I20" t="str">
            <v>惣野　権太</v>
          </cell>
        </row>
        <row r="21">
          <cell r="G21" t="str">
            <v>85</v>
          </cell>
          <cell r="H21" t="str">
            <v>222</v>
          </cell>
          <cell r="I21" t="str">
            <v>田中　肇</v>
          </cell>
        </row>
        <row r="22">
          <cell r="G22" t="str">
            <v>91</v>
          </cell>
          <cell r="H22" t="str">
            <v>333</v>
          </cell>
          <cell r="I22" t="str">
            <v>千種　広志</v>
          </cell>
        </row>
        <row r="23">
          <cell r="G23" t="str">
            <v>99</v>
          </cell>
          <cell r="H23" t="str">
            <v>444</v>
          </cell>
          <cell r="I23" t="str">
            <v>辻岡　房雄</v>
          </cell>
        </row>
        <row r="24">
          <cell r="H24" t="str">
            <v>001</v>
          </cell>
          <cell r="I24" t="str">
            <v>山口　馬助</v>
          </cell>
          <cell r="M24" t="str">
            <v>444</v>
          </cell>
          <cell r="N24" t="str">
            <v>広島　修徒</v>
          </cell>
        </row>
        <row r="25">
          <cell r="H25" t="str">
            <v>020</v>
          </cell>
          <cell r="I25" t="str">
            <v>島根　玉子</v>
          </cell>
          <cell r="M25" t="str">
            <v>555</v>
          </cell>
          <cell r="N25" t="str">
            <v>福岡　周太</v>
          </cell>
        </row>
      </sheetData>
      <sheetData sheetId="4">
        <row r="2">
          <cell r="B2" t="str">
            <v>3A1</v>
          </cell>
          <cell r="C2">
            <v>43610</v>
          </cell>
          <cell r="D2">
            <v>0.5625</v>
          </cell>
          <cell r="E2" t="str">
            <v>□□市総合体育館</v>
          </cell>
          <cell r="F2" t="str">
            <v>m1</v>
          </cell>
          <cell r="G2" t="str">
            <v>m2</v>
          </cell>
          <cell r="H2" t="str">
            <v>東京　一郎</v>
          </cell>
          <cell r="I2" t="str">
            <v>大阪　次郎</v>
          </cell>
          <cell r="J2" t="str">
            <v>愛知　三郎</v>
          </cell>
        </row>
        <row r="3">
          <cell r="B3" t="str">
            <v xml:space="preserve"> </v>
          </cell>
          <cell r="C3">
            <v>43610</v>
          </cell>
          <cell r="E3" t="str">
            <v>□□市総合体育館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"/>
      <sheetName val="スコアシート"/>
      <sheetName val="チーム表"/>
      <sheetName val="ゲーム表"/>
    </sheetNames>
    <sheetDataSet>
      <sheetData sheetId="0">
        <row r="2">
          <cell r="B2" t="str">
            <v>□□市総合体育館</v>
          </cell>
        </row>
        <row r="3">
          <cell r="B3" t="str">
            <v>3A1</v>
          </cell>
        </row>
        <row r="4">
          <cell r="B4">
            <v>40577</v>
          </cell>
        </row>
        <row r="5">
          <cell r="B5">
            <v>40577</v>
          </cell>
        </row>
        <row r="6">
          <cell r="B6">
            <v>40577</v>
          </cell>
        </row>
      </sheetData>
      <sheetData sheetId="1"/>
      <sheetData sheetId="2">
        <row r="6">
          <cell r="B6" t="str">
            <v>m11</v>
          </cell>
        </row>
      </sheetData>
      <sheetData sheetId="3">
        <row r="2">
          <cell r="B2" t="str">
            <v>3A1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2:D24"/>
  <sheetViews>
    <sheetView tabSelected="1" zoomScaleNormal="100" workbookViewId="0">
      <selection activeCell="F17" sqref="F17"/>
    </sheetView>
  </sheetViews>
  <sheetFormatPr defaultColWidth="9" defaultRowHeight="13.5"/>
  <cols>
    <col min="1" max="1" width="2.625" style="1" customWidth="1"/>
    <col min="2" max="2" width="3.75" style="1" bestFit="1" customWidth="1"/>
    <col min="3" max="3" width="86.25" style="1" customWidth="1"/>
    <col min="4" max="4" width="3.75" style="1" customWidth="1"/>
    <col min="5" max="16384" width="9" style="1"/>
  </cols>
  <sheetData>
    <row r="2" spans="2:4" ht="18.75">
      <c r="B2" s="333" t="s">
        <v>80</v>
      </c>
      <c r="C2" s="334"/>
      <c r="D2" s="335"/>
    </row>
    <row r="3" spans="2:4" ht="30" customHeight="1">
      <c r="B3" s="336" t="s">
        <v>161</v>
      </c>
      <c r="C3" s="337"/>
      <c r="D3" s="338"/>
    </row>
    <row r="4" spans="2:4" ht="18.75">
      <c r="B4" s="339" t="s">
        <v>90</v>
      </c>
      <c r="C4" s="340"/>
      <c r="D4" s="341"/>
    </row>
    <row r="5" spans="2:4" ht="9.9499999999999993" customHeight="1">
      <c r="B5" s="342"/>
      <c r="C5" s="343"/>
      <c r="D5" s="344"/>
    </row>
    <row r="6" spans="2:4" ht="14.25" customHeight="1">
      <c r="B6" s="148">
        <v>1</v>
      </c>
      <c r="C6" s="346" t="s">
        <v>99</v>
      </c>
      <c r="D6" s="346"/>
    </row>
    <row r="7" spans="2:4">
      <c r="B7" s="14"/>
      <c r="C7" s="344" t="s">
        <v>148</v>
      </c>
      <c r="D7" s="344"/>
    </row>
    <row r="8" spans="2:4" ht="9.9499999999999993" customHeight="1">
      <c r="B8" s="14"/>
      <c r="C8" s="348"/>
      <c r="D8" s="348"/>
    </row>
    <row r="9" spans="2:4" ht="14.25" customHeight="1">
      <c r="B9" s="148">
        <v>2</v>
      </c>
      <c r="C9" s="346" t="s">
        <v>92</v>
      </c>
      <c r="D9" s="346"/>
    </row>
    <row r="10" spans="2:4">
      <c r="B10" s="14"/>
      <c r="C10" s="344" t="s">
        <v>163</v>
      </c>
      <c r="D10" s="344"/>
    </row>
    <row r="11" spans="2:4" ht="9.9499999999999993" customHeight="1">
      <c r="B11" s="148"/>
      <c r="C11" s="346"/>
      <c r="D11" s="346"/>
    </row>
    <row r="12" spans="2:4" ht="15" customHeight="1">
      <c r="B12" s="148">
        <v>3</v>
      </c>
      <c r="C12" s="345" t="s">
        <v>93</v>
      </c>
      <c r="D12" s="346"/>
    </row>
    <row r="13" spans="2:4" ht="13.5" customHeight="1">
      <c r="B13" s="14"/>
      <c r="C13" s="349" t="s">
        <v>149</v>
      </c>
      <c r="D13" s="166"/>
    </row>
    <row r="14" spans="2:4">
      <c r="B14" s="14"/>
      <c r="C14" s="350"/>
      <c r="D14" s="166"/>
    </row>
    <row r="15" spans="2:4">
      <c r="B15" s="15"/>
      <c r="C15" s="343" t="s">
        <v>94</v>
      </c>
      <c r="D15" s="344"/>
    </row>
    <row r="16" spans="2:4">
      <c r="B16" s="15"/>
      <c r="C16" s="344" t="s">
        <v>151</v>
      </c>
      <c r="D16" s="344"/>
    </row>
    <row r="17" spans="2:4">
      <c r="B17" s="14"/>
      <c r="C17" s="344" t="s">
        <v>150</v>
      </c>
      <c r="D17" s="344"/>
    </row>
    <row r="18" spans="2:4">
      <c r="B18" s="15"/>
      <c r="C18" s="344" t="s">
        <v>95</v>
      </c>
      <c r="D18" s="344"/>
    </row>
    <row r="19" spans="2:4" ht="15" customHeight="1">
      <c r="B19" s="148"/>
      <c r="C19" s="345" t="s">
        <v>112</v>
      </c>
      <c r="D19" s="346"/>
    </row>
    <row r="20" spans="2:4" ht="9.9499999999999993" customHeight="1">
      <c r="B20" s="15"/>
      <c r="C20" s="344"/>
      <c r="D20" s="344"/>
    </row>
    <row r="21" spans="2:4">
      <c r="B21" s="14"/>
      <c r="C21" s="347" t="s">
        <v>147</v>
      </c>
      <c r="D21" s="347"/>
    </row>
    <row r="22" spans="2:4">
      <c r="B22" s="149"/>
      <c r="C22" s="165" t="s">
        <v>160</v>
      </c>
      <c r="D22" s="166"/>
    </row>
    <row r="23" spans="2:4">
      <c r="B23" s="149"/>
      <c r="C23" s="164">
        <v>43826</v>
      </c>
      <c r="D23" s="166"/>
    </row>
    <row r="24" spans="2:4" ht="9.9499999999999993" customHeight="1">
      <c r="B24" s="16"/>
      <c r="C24" s="168"/>
      <c r="D24" s="167"/>
    </row>
  </sheetData>
  <sheetProtection sheet="1" objects="1" scenarios="1"/>
  <mergeCells count="19">
    <mergeCell ref="C21:D21"/>
    <mergeCell ref="C6:D6"/>
    <mergeCell ref="C7:D7"/>
    <mergeCell ref="C8:D8"/>
    <mergeCell ref="C9:D9"/>
    <mergeCell ref="C10:D10"/>
    <mergeCell ref="C11:D11"/>
    <mergeCell ref="C12:D12"/>
    <mergeCell ref="C15:D15"/>
    <mergeCell ref="C16:D16"/>
    <mergeCell ref="C17:D17"/>
    <mergeCell ref="C18:D18"/>
    <mergeCell ref="C20:D20"/>
    <mergeCell ref="C13:C14"/>
    <mergeCell ref="B2:D2"/>
    <mergeCell ref="B3:D3"/>
    <mergeCell ref="B4:D4"/>
    <mergeCell ref="B5:D5"/>
    <mergeCell ref="C19:D19"/>
  </mergeCells>
  <phoneticPr fontId="1"/>
  <pageMargins left="0.39370078740157483" right="0.39370078740157483" top="0.98425196850393704" bottom="0.98425196850393704" header="0.51181102362204722" footer="0.51181102362204722"/>
  <pageSetup paperSize="9" scale="98" orientation="portrait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O132"/>
  <sheetViews>
    <sheetView showGridLines="0" zoomScale="83" zoomScaleNormal="81" workbookViewId="0">
      <selection activeCell="AN14" sqref="AN14"/>
    </sheetView>
  </sheetViews>
  <sheetFormatPr defaultColWidth="9" defaultRowHeight="24" customHeight="1"/>
  <cols>
    <col min="1" max="21" width="4.125" style="2" customWidth="1"/>
    <col min="22" max="22" width="1.625" style="2" customWidth="1"/>
    <col min="23" max="26" width="4.125" style="2" customWidth="1"/>
    <col min="27" max="27" width="1.625" style="2" customWidth="1"/>
    <col min="28" max="31" width="4.125" style="2" customWidth="1"/>
    <col min="32" max="32" width="1.625" style="2" customWidth="1"/>
    <col min="33" max="36" width="4.125" style="2" customWidth="1"/>
    <col min="37" max="37" width="1.625" style="2" customWidth="1"/>
    <col min="38" max="16384" width="9" style="2"/>
  </cols>
  <sheetData>
    <row r="1" spans="1:41" ht="24" customHeight="1">
      <c r="P1" s="389" t="s">
        <v>155</v>
      </c>
      <c r="Q1" s="389"/>
      <c r="R1" s="389"/>
      <c r="S1" s="389"/>
    </row>
    <row r="2" spans="1:41" ht="30.75">
      <c r="A2" s="31"/>
      <c r="C2" s="150"/>
      <c r="D2" s="150"/>
      <c r="E2" s="150"/>
      <c r="F2" s="405" t="s">
        <v>96</v>
      </c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5"/>
      <c r="R2" s="405"/>
      <c r="S2" s="405"/>
      <c r="T2" s="405"/>
      <c r="U2" s="405"/>
      <c r="V2" s="405"/>
      <c r="W2" s="405"/>
      <c r="X2" s="405"/>
      <c r="Y2" s="405"/>
      <c r="Z2" s="405"/>
      <c r="AA2" s="405"/>
      <c r="AB2" s="405"/>
      <c r="AC2" s="405"/>
      <c r="AD2" s="405"/>
      <c r="AE2" s="405"/>
      <c r="AF2" s="150"/>
      <c r="AG2" s="407"/>
      <c r="AH2" s="407"/>
      <c r="AI2" s="407"/>
      <c r="AJ2" s="407"/>
      <c r="AO2" s="151"/>
    </row>
    <row r="3" spans="1:41" ht="39.950000000000003" customHeight="1" thickBot="1">
      <c r="A3" s="393" t="s">
        <v>20</v>
      </c>
      <c r="B3" s="394"/>
      <c r="C3" s="394"/>
      <c r="D3" s="31"/>
      <c r="E3" s="396" t="str">
        <f>IF(Aチーム名="","",Aチーム名)</f>
        <v>東西大学</v>
      </c>
      <c r="F3" s="396"/>
      <c r="G3" s="396"/>
      <c r="H3" s="396"/>
      <c r="I3" s="396"/>
      <c r="J3" s="396"/>
      <c r="K3" s="396"/>
      <c r="L3" s="396"/>
      <c r="M3" s="396"/>
      <c r="N3" s="396"/>
      <c r="O3" s="31"/>
      <c r="P3" s="31"/>
      <c r="Q3" s="393" t="s">
        <v>21</v>
      </c>
      <c r="R3" s="395"/>
      <c r="S3" s="395"/>
      <c r="T3" s="102"/>
      <c r="U3" s="396" t="str">
        <f>IF(Bチーム名="","",Bチーム名)</f>
        <v>南北銀行</v>
      </c>
      <c r="V3" s="396"/>
      <c r="W3" s="396"/>
      <c r="X3" s="396"/>
      <c r="Y3" s="396"/>
      <c r="Z3" s="396"/>
      <c r="AA3" s="396"/>
      <c r="AB3" s="396"/>
      <c r="AC3" s="396"/>
      <c r="AD3" s="396"/>
      <c r="AE3" s="31"/>
      <c r="AF3" s="31"/>
      <c r="AG3" s="31"/>
      <c r="AH3" s="31"/>
      <c r="AI3" s="31"/>
    </row>
    <row r="4" spans="1:41" ht="30" customHeight="1" thickTop="1">
      <c r="A4" s="391" t="s">
        <v>8</v>
      </c>
      <c r="B4" s="392"/>
      <c r="C4" s="392"/>
      <c r="D4" s="377" t="str">
        <f>IF(大会名="","",大会名)</f>
        <v>第○○回□□市民バスケットボール大会</v>
      </c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9" t="s">
        <v>126</v>
      </c>
      <c r="S4" s="379"/>
      <c r="T4" s="380">
        <f>IF(日付="","",日付)</f>
        <v>43872</v>
      </c>
      <c r="U4" s="380"/>
      <c r="V4" s="380"/>
      <c r="W4" s="380"/>
      <c r="X4" s="380"/>
      <c r="Y4" s="178"/>
      <c r="Z4" s="123"/>
      <c r="AA4" s="289"/>
      <c r="AB4" s="178"/>
      <c r="AC4" s="178"/>
      <c r="AD4" s="251"/>
      <c r="AE4" s="251"/>
      <c r="AF4" s="178"/>
      <c r="AG4" s="178"/>
      <c r="AH4" s="178"/>
      <c r="AI4" s="290" t="str">
        <f>'0_使い方'!$C$22</f>
        <v>Ver.5.3</v>
      </c>
      <c r="AJ4" s="188"/>
      <c r="AM4" s="282" t="s">
        <v>153</v>
      </c>
    </row>
    <row r="5" spans="1:41" ht="6" customHeight="1">
      <c r="A5" s="252"/>
      <c r="B5" s="247"/>
      <c r="C5" s="247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9"/>
      <c r="U5" s="99"/>
      <c r="V5" s="99"/>
      <c r="W5" s="250"/>
      <c r="X5" s="250"/>
      <c r="Y5" s="250"/>
      <c r="Z5" s="253"/>
      <c r="AA5" s="250"/>
      <c r="AB5" s="250"/>
      <c r="AC5" s="250"/>
      <c r="AD5" s="250"/>
      <c r="AE5" s="250"/>
      <c r="AF5" s="240"/>
      <c r="AG5" s="240"/>
      <c r="AH5" s="240"/>
      <c r="AI5" s="240"/>
      <c r="AJ5" s="241"/>
      <c r="AN5" s="17"/>
    </row>
    <row r="6" spans="1:41" s="30" customFormat="1" ht="30" customHeight="1">
      <c r="A6" s="409" t="s">
        <v>19</v>
      </c>
      <c r="B6" s="410"/>
      <c r="C6" s="410"/>
      <c r="D6" s="383" t="str">
        <f>IF(Game.No="","",Game.No)</f>
        <v>3A1</v>
      </c>
      <c r="E6" s="383"/>
      <c r="F6" s="383"/>
      <c r="G6" s="378" t="s">
        <v>125</v>
      </c>
      <c r="H6" s="378"/>
      <c r="I6" s="404" t="str">
        <f>IF(場所="","",場所)</f>
        <v>□□市総合体育館</v>
      </c>
      <c r="J6" s="404"/>
      <c r="K6" s="404"/>
      <c r="L6" s="404"/>
      <c r="M6" s="404"/>
      <c r="N6" s="404"/>
      <c r="O6" s="404"/>
      <c r="P6" s="404"/>
      <c r="Q6" s="404"/>
      <c r="R6" s="381" t="s">
        <v>129</v>
      </c>
      <c r="S6" s="381"/>
      <c r="T6" s="382">
        <f>IF(時間="","",時間)</f>
        <v>0.5625</v>
      </c>
      <c r="U6" s="382"/>
      <c r="V6" s="382"/>
      <c r="W6" s="245"/>
      <c r="X6" s="245"/>
      <c r="Y6" s="245"/>
      <c r="Z6" s="417" t="s">
        <v>165</v>
      </c>
      <c r="AA6" s="418"/>
      <c r="AB6" s="418"/>
      <c r="AC6" s="418"/>
      <c r="AD6" s="418"/>
      <c r="AE6" s="418"/>
      <c r="AF6" s="418"/>
      <c r="AG6" s="418"/>
      <c r="AH6" s="418"/>
      <c r="AI6" s="418"/>
      <c r="AJ6" s="419"/>
      <c r="AK6" s="32" t="s">
        <v>154</v>
      </c>
    </row>
    <row r="7" spans="1:41" s="30" customFormat="1" ht="6" customHeight="1" thickBot="1">
      <c r="A7" s="243"/>
      <c r="B7" s="244"/>
      <c r="C7" s="244"/>
      <c r="D7" s="246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28"/>
      <c r="P7" s="186"/>
      <c r="Q7" s="186"/>
      <c r="R7" s="226"/>
      <c r="S7" s="227"/>
      <c r="T7" s="227"/>
      <c r="U7" s="228"/>
      <c r="V7" s="228"/>
      <c r="W7" s="229"/>
      <c r="X7" s="230"/>
      <c r="Y7" s="231"/>
      <c r="Z7" s="254"/>
      <c r="AA7" s="233"/>
      <c r="AB7" s="234"/>
      <c r="AC7" s="231"/>
      <c r="AD7" s="232"/>
      <c r="AE7" s="235"/>
      <c r="AF7" s="236"/>
      <c r="AG7" s="236"/>
      <c r="AH7" s="237"/>
      <c r="AI7" s="237"/>
      <c r="AJ7" s="238"/>
      <c r="AN7" s="239"/>
    </row>
    <row r="8" spans="1:41" ht="24" customHeight="1" thickTop="1" thickBot="1">
      <c r="A8" s="169"/>
      <c r="M8" s="178"/>
      <c r="N8" s="178"/>
      <c r="O8" s="178"/>
      <c r="P8" s="178"/>
      <c r="R8" s="414" t="s">
        <v>29</v>
      </c>
      <c r="S8" s="415"/>
      <c r="T8" s="415"/>
      <c r="U8" s="415"/>
      <c r="V8" s="415"/>
      <c r="W8" s="415"/>
      <c r="X8" s="415"/>
      <c r="Y8" s="415"/>
      <c r="Z8" s="415"/>
      <c r="AA8" s="415"/>
      <c r="AB8" s="415"/>
      <c r="AC8" s="415"/>
      <c r="AD8" s="415"/>
      <c r="AE8" s="415"/>
      <c r="AF8" s="415"/>
      <c r="AG8" s="415"/>
      <c r="AH8" s="415"/>
      <c r="AI8" s="415"/>
      <c r="AJ8" s="416"/>
    </row>
    <row r="9" spans="1:41" ht="24" customHeight="1" thickTop="1" thickBot="1">
      <c r="A9" s="169"/>
      <c r="R9" s="397" t="s">
        <v>10</v>
      </c>
      <c r="S9" s="398"/>
      <c r="T9" s="411" t="s">
        <v>11</v>
      </c>
      <c r="U9" s="413"/>
      <c r="V9" s="103"/>
      <c r="W9" s="411" t="s">
        <v>10</v>
      </c>
      <c r="X9" s="398"/>
      <c r="Y9" s="411" t="s">
        <v>11</v>
      </c>
      <c r="Z9" s="413"/>
      <c r="AA9" s="103"/>
      <c r="AB9" s="411" t="s">
        <v>10</v>
      </c>
      <c r="AC9" s="398"/>
      <c r="AD9" s="411" t="s">
        <v>11</v>
      </c>
      <c r="AE9" s="413"/>
      <c r="AF9" s="103"/>
      <c r="AG9" s="411" t="s">
        <v>10</v>
      </c>
      <c r="AH9" s="398"/>
      <c r="AI9" s="411" t="s">
        <v>11</v>
      </c>
      <c r="AJ9" s="412"/>
    </row>
    <row r="10" spans="1:41" ht="22.5" customHeight="1" thickTop="1">
      <c r="A10" s="169"/>
      <c r="R10" s="104"/>
      <c r="S10" s="18">
        <v>1</v>
      </c>
      <c r="T10" s="29">
        <v>1</v>
      </c>
      <c r="U10" s="26"/>
      <c r="V10" s="28"/>
      <c r="W10" s="27"/>
      <c r="X10" s="18">
        <v>41</v>
      </c>
      <c r="Y10" s="29">
        <v>41</v>
      </c>
      <c r="Z10" s="19"/>
      <c r="AA10" s="20"/>
      <c r="AB10" s="25"/>
      <c r="AC10" s="34">
        <v>81</v>
      </c>
      <c r="AD10" s="35">
        <v>81</v>
      </c>
      <c r="AE10" s="19"/>
      <c r="AF10" s="20"/>
      <c r="AG10" s="25"/>
      <c r="AH10" s="34">
        <v>121</v>
      </c>
      <c r="AI10" s="35">
        <v>121</v>
      </c>
      <c r="AJ10" s="105"/>
    </row>
    <row r="11" spans="1:41" ht="22.5" customHeight="1">
      <c r="A11" s="169"/>
      <c r="R11" s="106"/>
      <c r="S11" s="22">
        <v>2</v>
      </c>
      <c r="T11" s="24">
        <v>2</v>
      </c>
      <c r="U11" s="23"/>
      <c r="V11" s="20"/>
      <c r="W11" s="101"/>
      <c r="X11" s="22">
        <v>42</v>
      </c>
      <c r="Y11" s="24">
        <v>42</v>
      </c>
      <c r="Z11" s="23"/>
      <c r="AA11" s="20"/>
      <c r="AB11" s="101"/>
      <c r="AC11" s="36">
        <v>82</v>
      </c>
      <c r="AD11" s="37">
        <v>82</v>
      </c>
      <c r="AE11" s="23"/>
      <c r="AF11" s="20"/>
      <c r="AG11" s="101"/>
      <c r="AH11" s="36">
        <v>122</v>
      </c>
      <c r="AI11" s="37">
        <v>122</v>
      </c>
      <c r="AJ11" s="107"/>
    </row>
    <row r="12" spans="1:41" ht="22.5" customHeight="1">
      <c r="A12" s="169"/>
      <c r="R12" s="106"/>
      <c r="S12" s="22">
        <v>3</v>
      </c>
      <c r="T12" s="24">
        <v>3</v>
      </c>
      <c r="U12" s="23"/>
      <c r="V12" s="20"/>
      <c r="W12" s="101"/>
      <c r="X12" s="22">
        <v>43</v>
      </c>
      <c r="Y12" s="24">
        <v>43</v>
      </c>
      <c r="Z12" s="23"/>
      <c r="AA12" s="20"/>
      <c r="AB12" s="101"/>
      <c r="AC12" s="36">
        <v>83</v>
      </c>
      <c r="AD12" s="37">
        <v>83</v>
      </c>
      <c r="AE12" s="23"/>
      <c r="AF12" s="20"/>
      <c r="AG12" s="101"/>
      <c r="AH12" s="36">
        <v>123</v>
      </c>
      <c r="AI12" s="37">
        <v>123</v>
      </c>
      <c r="AJ12" s="107"/>
    </row>
    <row r="13" spans="1:41" ht="22.5" customHeight="1">
      <c r="A13" s="169"/>
      <c r="R13" s="106"/>
      <c r="S13" s="22">
        <v>4</v>
      </c>
      <c r="T13" s="24">
        <v>4</v>
      </c>
      <c r="U13" s="23"/>
      <c r="V13" s="20"/>
      <c r="W13" s="101"/>
      <c r="X13" s="22">
        <v>44</v>
      </c>
      <c r="Y13" s="24">
        <v>44</v>
      </c>
      <c r="Z13" s="23"/>
      <c r="AA13" s="20"/>
      <c r="AB13" s="101"/>
      <c r="AC13" s="36">
        <v>84</v>
      </c>
      <c r="AD13" s="37">
        <v>84</v>
      </c>
      <c r="AE13" s="23"/>
      <c r="AF13" s="20"/>
      <c r="AG13" s="101"/>
      <c r="AH13" s="36">
        <v>124</v>
      </c>
      <c r="AI13" s="37">
        <v>124</v>
      </c>
      <c r="AJ13" s="107"/>
    </row>
    <row r="14" spans="1:41" ht="22.5" customHeight="1">
      <c r="A14" s="169"/>
      <c r="R14" s="106"/>
      <c r="S14" s="22">
        <v>5</v>
      </c>
      <c r="T14" s="24">
        <v>5</v>
      </c>
      <c r="U14" s="23"/>
      <c r="V14" s="20"/>
      <c r="W14" s="101"/>
      <c r="X14" s="22">
        <v>45</v>
      </c>
      <c r="Y14" s="24">
        <v>45</v>
      </c>
      <c r="Z14" s="23"/>
      <c r="AA14" s="20"/>
      <c r="AB14" s="101"/>
      <c r="AC14" s="36">
        <v>85</v>
      </c>
      <c r="AD14" s="37">
        <v>85</v>
      </c>
      <c r="AE14" s="23"/>
      <c r="AF14" s="20"/>
      <c r="AG14" s="101"/>
      <c r="AH14" s="36">
        <v>125</v>
      </c>
      <c r="AI14" s="37">
        <v>125</v>
      </c>
      <c r="AJ14" s="107"/>
    </row>
    <row r="15" spans="1:41" ht="22.5" customHeight="1">
      <c r="A15" s="169"/>
      <c r="R15" s="106"/>
      <c r="S15" s="22">
        <v>6</v>
      </c>
      <c r="T15" s="24">
        <v>6</v>
      </c>
      <c r="U15" s="23"/>
      <c r="V15" s="20"/>
      <c r="W15" s="101"/>
      <c r="X15" s="22">
        <v>46</v>
      </c>
      <c r="Y15" s="24">
        <v>46</v>
      </c>
      <c r="Z15" s="23"/>
      <c r="AA15" s="20"/>
      <c r="AB15" s="101"/>
      <c r="AC15" s="36">
        <v>86</v>
      </c>
      <c r="AD15" s="37">
        <v>86</v>
      </c>
      <c r="AE15" s="23"/>
      <c r="AF15" s="20"/>
      <c r="AG15" s="101"/>
      <c r="AH15" s="36">
        <v>126</v>
      </c>
      <c r="AI15" s="37">
        <v>126</v>
      </c>
      <c r="AJ15" s="107"/>
    </row>
    <row r="16" spans="1:41" ht="22.5" customHeight="1">
      <c r="A16" s="169"/>
      <c r="R16" s="106"/>
      <c r="S16" s="22">
        <v>7</v>
      </c>
      <c r="T16" s="24">
        <v>7</v>
      </c>
      <c r="U16" s="23"/>
      <c r="V16" s="20"/>
      <c r="W16" s="101"/>
      <c r="X16" s="22">
        <v>47</v>
      </c>
      <c r="Y16" s="24">
        <v>47</v>
      </c>
      <c r="Z16" s="23"/>
      <c r="AA16" s="20"/>
      <c r="AB16" s="101"/>
      <c r="AC16" s="36">
        <v>87</v>
      </c>
      <c r="AD16" s="37">
        <v>87</v>
      </c>
      <c r="AE16" s="23"/>
      <c r="AF16" s="20"/>
      <c r="AG16" s="101"/>
      <c r="AH16" s="36">
        <v>127</v>
      </c>
      <c r="AI16" s="37">
        <v>127</v>
      </c>
      <c r="AJ16" s="107"/>
    </row>
    <row r="17" spans="1:38" ht="22.5" customHeight="1">
      <c r="A17" s="169"/>
      <c r="R17" s="106"/>
      <c r="S17" s="22">
        <v>8</v>
      </c>
      <c r="T17" s="24">
        <v>8</v>
      </c>
      <c r="U17" s="23"/>
      <c r="V17" s="20"/>
      <c r="W17" s="101"/>
      <c r="X17" s="22">
        <v>48</v>
      </c>
      <c r="Y17" s="24">
        <v>48</v>
      </c>
      <c r="Z17" s="23"/>
      <c r="AA17" s="20"/>
      <c r="AB17" s="101"/>
      <c r="AC17" s="36">
        <v>88</v>
      </c>
      <c r="AD17" s="37">
        <v>88</v>
      </c>
      <c r="AE17" s="23"/>
      <c r="AF17" s="20"/>
      <c r="AG17" s="101"/>
      <c r="AH17" s="36">
        <v>128</v>
      </c>
      <c r="AI17" s="37">
        <v>128</v>
      </c>
      <c r="AJ17" s="107"/>
    </row>
    <row r="18" spans="1:38" ht="22.5" customHeight="1">
      <c r="A18" s="169"/>
      <c r="R18" s="106"/>
      <c r="S18" s="22">
        <v>9</v>
      </c>
      <c r="T18" s="24">
        <v>9</v>
      </c>
      <c r="U18" s="23"/>
      <c r="V18" s="20"/>
      <c r="W18" s="101"/>
      <c r="X18" s="22">
        <v>49</v>
      </c>
      <c r="Y18" s="24">
        <v>49</v>
      </c>
      <c r="Z18" s="23"/>
      <c r="AA18" s="20"/>
      <c r="AB18" s="101"/>
      <c r="AC18" s="36">
        <v>89</v>
      </c>
      <c r="AD18" s="37">
        <v>89</v>
      </c>
      <c r="AE18" s="23"/>
      <c r="AF18" s="20"/>
      <c r="AG18" s="101"/>
      <c r="AH18" s="36">
        <v>129</v>
      </c>
      <c r="AI18" s="37">
        <v>129</v>
      </c>
      <c r="AJ18" s="107"/>
    </row>
    <row r="19" spans="1:38" ht="22.5" customHeight="1">
      <c r="A19" s="169"/>
      <c r="R19" s="106"/>
      <c r="S19" s="22">
        <v>10</v>
      </c>
      <c r="T19" s="24">
        <v>10</v>
      </c>
      <c r="U19" s="23"/>
      <c r="V19" s="20"/>
      <c r="W19" s="101"/>
      <c r="X19" s="22">
        <v>50</v>
      </c>
      <c r="Y19" s="24">
        <v>50</v>
      </c>
      <c r="Z19" s="23"/>
      <c r="AA19" s="20"/>
      <c r="AB19" s="101"/>
      <c r="AC19" s="36">
        <v>90</v>
      </c>
      <c r="AD19" s="37">
        <v>90</v>
      </c>
      <c r="AE19" s="23"/>
      <c r="AF19" s="20"/>
      <c r="AG19" s="101"/>
      <c r="AH19" s="36">
        <v>130</v>
      </c>
      <c r="AI19" s="37">
        <v>130</v>
      </c>
      <c r="AJ19" s="107"/>
    </row>
    <row r="20" spans="1:38" ht="22.5" customHeight="1">
      <c r="A20" s="169"/>
      <c r="R20" s="106"/>
      <c r="S20" s="22">
        <v>11</v>
      </c>
      <c r="T20" s="24">
        <v>11</v>
      </c>
      <c r="U20" s="23"/>
      <c r="V20" s="20"/>
      <c r="W20" s="101"/>
      <c r="X20" s="22">
        <v>51</v>
      </c>
      <c r="Y20" s="24">
        <v>51</v>
      </c>
      <c r="Z20" s="23"/>
      <c r="AA20" s="20"/>
      <c r="AB20" s="101"/>
      <c r="AC20" s="36">
        <v>91</v>
      </c>
      <c r="AD20" s="37">
        <v>91</v>
      </c>
      <c r="AE20" s="23"/>
      <c r="AF20" s="20"/>
      <c r="AG20" s="101"/>
      <c r="AH20" s="36">
        <v>131</v>
      </c>
      <c r="AI20" s="37">
        <v>131</v>
      </c>
      <c r="AJ20" s="107"/>
      <c r="AL20" s="3" t="s">
        <v>152</v>
      </c>
    </row>
    <row r="21" spans="1:38" ht="22.5" customHeight="1">
      <c r="A21" s="169"/>
      <c r="R21" s="106"/>
      <c r="S21" s="22">
        <v>12</v>
      </c>
      <c r="T21" s="24">
        <v>12</v>
      </c>
      <c r="U21" s="23"/>
      <c r="V21" s="20"/>
      <c r="W21" s="101"/>
      <c r="X21" s="22">
        <v>52</v>
      </c>
      <c r="Y21" s="24">
        <v>52</v>
      </c>
      <c r="Z21" s="23"/>
      <c r="AA21" s="20"/>
      <c r="AB21" s="101"/>
      <c r="AC21" s="36">
        <v>92</v>
      </c>
      <c r="AD21" s="37">
        <v>92</v>
      </c>
      <c r="AE21" s="23"/>
      <c r="AF21" s="20"/>
      <c r="AG21" s="101"/>
      <c r="AH21" s="36">
        <v>132</v>
      </c>
      <c r="AI21" s="37">
        <v>132</v>
      </c>
      <c r="AJ21" s="107"/>
    </row>
    <row r="22" spans="1:38" ht="22.5" customHeight="1">
      <c r="A22" s="169"/>
      <c r="R22" s="106"/>
      <c r="S22" s="22">
        <v>13</v>
      </c>
      <c r="T22" s="24">
        <v>13</v>
      </c>
      <c r="U22" s="23"/>
      <c r="V22" s="20"/>
      <c r="W22" s="101"/>
      <c r="X22" s="22">
        <v>53</v>
      </c>
      <c r="Y22" s="24">
        <v>53</v>
      </c>
      <c r="Z22" s="23"/>
      <c r="AA22" s="20"/>
      <c r="AB22" s="101"/>
      <c r="AC22" s="36">
        <v>93</v>
      </c>
      <c r="AD22" s="37">
        <v>93</v>
      </c>
      <c r="AE22" s="23"/>
      <c r="AF22" s="20"/>
      <c r="AG22" s="101"/>
      <c r="AH22" s="36">
        <v>133</v>
      </c>
      <c r="AI22" s="37">
        <v>133</v>
      </c>
      <c r="AJ22" s="107"/>
    </row>
    <row r="23" spans="1:38" ht="22.5" customHeight="1">
      <c r="A23" s="169"/>
      <c r="R23" s="106"/>
      <c r="S23" s="22">
        <v>14</v>
      </c>
      <c r="T23" s="24">
        <v>14</v>
      </c>
      <c r="U23" s="23"/>
      <c r="V23" s="20"/>
      <c r="W23" s="101"/>
      <c r="X23" s="22">
        <v>54</v>
      </c>
      <c r="Y23" s="24">
        <v>54</v>
      </c>
      <c r="Z23" s="23"/>
      <c r="AA23" s="20"/>
      <c r="AB23" s="101"/>
      <c r="AC23" s="36">
        <v>94</v>
      </c>
      <c r="AD23" s="37">
        <v>94</v>
      </c>
      <c r="AE23" s="23"/>
      <c r="AF23" s="20"/>
      <c r="AG23" s="101"/>
      <c r="AH23" s="36">
        <v>134</v>
      </c>
      <c r="AI23" s="37">
        <v>134</v>
      </c>
      <c r="AJ23" s="107"/>
    </row>
    <row r="24" spans="1:38" ht="22.5" customHeight="1">
      <c r="A24" s="169"/>
      <c r="R24" s="106"/>
      <c r="S24" s="22">
        <v>15</v>
      </c>
      <c r="T24" s="24">
        <v>15</v>
      </c>
      <c r="U24" s="23"/>
      <c r="V24" s="20"/>
      <c r="W24" s="101"/>
      <c r="X24" s="22">
        <v>55</v>
      </c>
      <c r="Y24" s="24">
        <v>55</v>
      </c>
      <c r="Z24" s="23"/>
      <c r="AA24" s="20"/>
      <c r="AB24" s="101"/>
      <c r="AC24" s="36">
        <v>95</v>
      </c>
      <c r="AD24" s="37">
        <v>95</v>
      </c>
      <c r="AE24" s="23"/>
      <c r="AF24" s="20"/>
      <c r="AG24" s="101"/>
      <c r="AH24" s="36">
        <v>135</v>
      </c>
      <c r="AI24" s="37">
        <v>135</v>
      </c>
      <c r="AJ24" s="107"/>
    </row>
    <row r="25" spans="1:38" ht="22.5" customHeight="1">
      <c r="A25" s="169"/>
      <c r="R25" s="106"/>
      <c r="S25" s="22">
        <v>16</v>
      </c>
      <c r="T25" s="24">
        <v>16</v>
      </c>
      <c r="U25" s="23"/>
      <c r="V25" s="20"/>
      <c r="W25" s="101"/>
      <c r="X25" s="22">
        <v>56</v>
      </c>
      <c r="Y25" s="24">
        <v>56</v>
      </c>
      <c r="Z25" s="23"/>
      <c r="AA25" s="20"/>
      <c r="AB25" s="101"/>
      <c r="AC25" s="36">
        <v>96</v>
      </c>
      <c r="AD25" s="37">
        <v>96</v>
      </c>
      <c r="AE25" s="23"/>
      <c r="AF25" s="20"/>
      <c r="AG25" s="101"/>
      <c r="AH25" s="36">
        <v>136</v>
      </c>
      <c r="AI25" s="37">
        <v>136</v>
      </c>
      <c r="AJ25" s="107"/>
    </row>
    <row r="26" spans="1:38" ht="22.5" customHeight="1">
      <c r="A26" s="169"/>
      <c r="R26" s="106"/>
      <c r="S26" s="22">
        <v>17</v>
      </c>
      <c r="T26" s="24">
        <v>17</v>
      </c>
      <c r="U26" s="23"/>
      <c r="V26" s="20"/>
      <c r="W26" s="101"/>
      <c r="X26" s="22">
        <v>57</v>
      </c>
      <c r="Y26" s="24">
        <v>57</v>
      </c>
      <c r="Z26" s="23"/>
      <c r="AA26" s="20"/>
      <c r="AB26" s="101"/>
      <c r="AC26" s="36">
        <v>97</v>
      </c>
      <c r="AD26" s="37">
        <v>97</v>
      </c>
      <c r="AE26" s="23"/>
      <c r="AF26" s="20"/>
      <c r="AG26" s="101"/>
      <c r="AH26" s="36">
        <v>137</v>
      </c>
      <c r="AI26" s="37">
        <v>137</v>
      </c>
      <c r="AJ26" s="107"/>
    </row>
    <row r="27" spans="1:38" ht="22.5" customHeight="1">
      <c r="A27" s="169"/>
      <c r="R27" s="106"/>
      <c r="S27" s="22">
        <v>18</v>
      </c>
      <c r="T27" s="24">
        <v>18</v>
      </c>
      <c r="U27" s="23"/>
      <c r="V27" s="20"/>
      <c r="W27" s="101"/>
      <c r="X27" s="22">
        <v>58</v>
      </c>
      <c r="Y27" s="24">
        <v>58</v>
      </c>
      <c r="Z27" s="23"/>
      <c r="AA27" s="20"/>
      <c r="AB27" s="101"/>
      <c r="AC27" s="36">
        <v>98</v>
      </c>
      <c r="AD27" s="37">
        <v>98</v>
      </c>
      <c r="AE27" s="23"/>
      <c r="AF27" s="20"/>
      <c r="AG27" s="101"/>
      <c r="AH27" s="36">
        <v>138</v>
      </c>
      <c r="AI27" s="37">
        <v>138</v>
      </c>
      <c r="AJ27" s="107"/>
    </row>
    <row r="28" spans="1:38" ht="22.5" customHeight="1">
      <c r="A28" s="169"/>
      <c r="R28" s="106"/>
      <c r="S28" s="22">
        <v>19</v>
      </c>
      <c r="T28" s="24">
        <v>19</v>
      </c>
      <c r="U28" s="23"/>
      <c r="V28" s="20"/>
      <c r="W28" s="101"/>
      <c r="X28" s="22">
        <v>59</v>
      </c>
      <c r="Y28" s="24">
        <v>59</v>
      </c>
      <c r="Z28" s="23"/>
      <c r="AA28" s="20"/>
      <c r="AB28" s="101"/>
      <c r="AC28" s="36">
        <v>99</v>
      </c>
      <c r="AD28" s="37">
        <v>99</v>
      </c>
      <c r="AE28" s="23"/>
      <c r="AF28" s="20"/>
      <c r="AG28" s="101"/>
      <c r="AH28" s="36">
        <v>139</v>
      </c>
      <c r="AI28" s="37">
        <v>139</v>
      </c>
      <c r="AJ28" s="107"/>
    </row>
    <row r="29" spans="1:38" ht="22.5" customHeight="1">
      <c r="A29" s="169"/>
      <c r="R29" s="106"/>
      <c r="S29" s="22">
        <v>20</v>
      </c>
      <c r="T29" s="24">
        <v>20</v>
      </c>
      <c r="U29" s="23"/>
      <c r="V29" s="20"/>
      <c r="W29" s="101"/>
      <c r="X29" s="22">
        <v>60</v>
      </c>
      <c r="Y29" s="24">
        <v>60</v>
      </c>
      <c r="Z29" s="23"/>
      <c r="AA29" s="20"/>
      <c r="AB29" s="101"/>
      <c r="AC29" s="36">
        <v>100</v>
      </c>
      <c r="AD29" s="37">
        <v>100</v>
      </c>
      <c r="AE29" s="23"/>
      <c r="AF29" s="20"/>
      <c r="AG29" s="101"/>
      <c r="AH29" s="36">
        <v>140</v>
      </c>
      <c r="AI29" s="37">
        <v>140</v>
      </c>
      <c r="AJ29" s="107"/>
    </row>
    <row r="30" spans="1:38" ht="22.5" customHeight="1">
      <c r="A30" s="169"/>
      <c r="R30" s="106"/>
      <c r="S30" s="22">
        <v>21</v>
      </c>
      <c r="T30" s="24">
        <v>21</v>
      </c>
      <c r="U30" s="23"/>
      <c r="V30" s="20"/>
      <c r="W30" s="101"/>
      <c r="X30" s="22">
        <v>61</v>
      </c>
      <c r="Y30" s="24">
        <v>61</v>
      </c>
      <c r="Z30" s="23"/>
      <c r="AA30" s="20"/>
      <c r="AB30" s="101"/>
      <c r="AC30" s="36">
        <v>101</v>
      </c>
      <c r="AD30" s="37">
        <v>101</v>
      </c>
      <c r="AE30" s="23"/>
      <c r="AF30" s="20"/>
      <c r="AG30" s="101"/>
      <c r="AH30" s="36">
        <v>141</v>
      </c>
      <c r="AI30" s="37">
        <v>141</v>
      </c>
      <c r="AJ30" s="107"/>
    </row>
    <row r="31" spans="1:38" ht="22.5" customHeight="1">
      <c r="A31" s="169"/>
      <c r="R31" s="106"/>
      <c r="S31" s="22">
        <v>22</v>
      </c>
      <c r="T31" s="24">
        <v>22</v>
      </c>
      <c r="U31" s="23"/>
      <c r="V31" s="20"/>
      <c r="W31" s="101"/>
      <c r="X31" s="22">
        <v>62</v>
      </c>
      <c r="Y31" s="24">
        <v>62</v>
      </c>
      <c r="Z31" s="23"/>
      <c r="AA31" s="20"/>
      <c r="AB31" s="101"/>
      <c r="AC31" s="36">
        <v>102</v>
      </c>
      <c r="AD31" s="37">
        <v>102</v>
      </c>
      <c r="AE31" s="23"/>
      <c r="AF31" s="20"/>
      <c r="AG31" s="101"/>
      <c r="AH31" s="36">
        <v>142</v>
      </c>
      <c r="AI31" s="37">
        <v>142</v>
      </c>
      <c r="AJ31" s="107"/>
    </row>
    <row r="32" spans="1:38" ht="22.5" customHeight="1">
      <c r="A32" s="169"/>
      <c r="R32" s="106"/>
      <c r="S32" s="22">
        <v>23</v>
      </c>
      <c r="T32" s="24">
        <v>23</v>
      </c>
      <c r="U32" s="23"/>
      <c r="V32" s="20"/>
      <c r="W32" s="101"/>
      <c r="X32" s="22">
        <v>63</v>
      </c>
      <c r="Y32" s="24">
        <v>63</v>
      </c>
      <c r="Z32" s="23"/>
      <c r="AA32" s="20"/>
      <c r="AB32" s="101"/>
      <c r="AC32" s="36">
        <v>103</v>
      </c>
      <c r="AD32" s="37">
        <v>103</v>
      </c>
      <c r="AE32" s="23"/>
      <c r="AF32" s="20"/>
      <c r="AG32" s="101"/>
      <c r="AH32" s="36">
        <v>143</v>
      </c>
      <c r="AI32" s="37">
        <v>143</v>
      </c>
      <c r="AJ32" s="107"/>
    </row>
    <row r="33" spans="1:36" ht="22.5" customHeight="1">
      <c r="A33" s="169"/>
      <c r="R33" s="106"/>
      <c r="S33" s="22">
        <v>24</v>
      </c>
      <c r="T33" s="24">
        <v>24</v>
      </c>
      <c r="U33" s="23"/>
      <c r="V33" s="20"/>
      <c r="W33" s="101"/>
      <c r="X33" s="22">
        <v>64</v>
      </c>
      <c r="Y33" s="24">
        <v>64</v>
      </c>
      <c r="Z33" s="23"/>
      <c r="AA33" s="20"/>
      <c r="AB33" s="101"/>
      <c r="AC33" s="36">
        <v>104</v>
      </c>
      <c r="AD33" s="37">
        <v>104</v>
      </c>
      <c r="AE33" s="23"/>
      <c r="AF33" s="20"/>
      <c r="AG33" s="101"/>
      <c r="AH33" s="36">
        <v>144</v>
      </c>
      <c r="AI33" s="37">
        <v>144</v>
      </c>
      <c r="AJ33" s="107"/>
    </row>
    <row r="34" spans="1:36" ht="22.5" customHeight="1">
      <c r="A34" s="169"/>
      <c r="R34" s="106"/>
      <c r="S34" s="22">
        <v>25</v>
      </c>
      <c r="T34" s="24">
        <v>25</v>
      </c>
      <c r="U34" s="23"/>
      <c r="V34" s="20"/>
      <c r="W34" s="101"/>
      <c r="X34" s="22">
        <v>65</v>
      </c>
      <c r="Y34" s="24">
        <v>65</v>
      </c>
      <c r="Z34" s="23"/>
      <c r="AA34" s="20"/>
      <c r="AB34" s="101"/>
      <c r="AC34" s="36">
        <v>105</v>
      </c>
      <c r="AD34" s="37">
        <v>105</v>
      </c>
      <c r="AE34" s="23"/>
      <c r="AF34" s="20"/>
      <c r="AG34" s="101"/>
      <c r="AH34" s="36">
        <v>145</v>
      </c>
      <c r="AI34" s="37">
        <v>145</v>
      </c>
      <c r="AJ34" s="107"/>
    </row>
    <row r="35" spans="1:36" ht="22.5" customHeight="1">
      <c r="A35" s="169"/>
      <c r="R35" s="106"/>
      <c r="S35" s="22">
        <v>26</v>
      </c>
      <c r="T35" s="24">
        <v>26</v>
      </c>
      <c r="U35" s="23"/>
      <c r="V35" s="20"/>
      <c r="W35" s="101"/>
      <c r="X35" s="22">
        <v>66</v>
      </c>
      <c r="Y35" s="24">
        <v>66</v>
      </c>
      <c r="Z35" s="23"/>
      <c r="AA35" s="20"/>
      <c r="AB35" s="101"/>
      <c r="AC35" s="36">
        <v>106</v>
      </c>
      <c r="AD35" s="37">
        <v>106</v>
      </c>
      <c r="AE35" s="23"/>
      <c r="AF35" s="20"/>
      <c r="AG35" s="101"/>
      <c r="AH35" s="36">
        <v>146</v>
      </c>
      <c r="AI35" s="37">
        <v>146</v>
      </c>
      <c r="AJ35" s="107"/>
    </row>
    <row r="36" spans="1:36" ht="22.5" customHeight="1">
      <c r="A36" s="169"/>
      <c r="R36" s="106"/>
      <c r="S36" s="22">
        <v>27</v>
      </c>
      <c r="T36" s="24">
        <v>27</v>
      </c>
      <c r="U36" s="23"/>
      <c r="V36" s="20"/>
      <c r="W36" s="101"/>
      <c r="X36" s="22">
        <v>67</v>
      </c>
      <c r="Y36" s="24">
        <v>67</v>
      </c>
      <c r="Z36" s="23"/>
      <c r="AA36" s="20"/>
      <c r="AB36" s="101"/>
      <c r="AC36" s="36">
        <v>107</v>
      </c>
      <c r="AD36" s="37">
        <v>107</v>
      </c>
      <c r="AE36" s="23"/>
      <c r="AF36" s="20"/>
      <c r="AG36" s="101"/>
      <c r="AH36" s="36">
        <v>147</v>
      </c>
      <c r="AI36" s="37">
        <v>147</v>
      </c>
      <c r="AJ36" s="107"/>
    </row>
    <row r="37" spans="1:36" ht="22.5" customHeight="1">
      <c r="A37" s="169"/>
      <c r="R37" s="106"/>
      <c r="S37" s="22">
        <v>28</v>
      </c>
      <c r="T37" s="24">
        <v>28</v>
      </c>
      <c r="U37" s="23"/>
      <c r="V37" s="20"/>
      <c r="W37" s="101"/>
      <c r="X37" s="22">
        <v>68</v>
      </c>
      <c r="Y37" s="24">
        <v>68</v>
      </c>
      <c r="Z37" s="23"/>
      <c r="AA37" s="20"/>
      <c r="AB37" s="101"/>
      <c r="AC37" s="36">
        <v>108</v>
      </c>
      <c r="AD37" s="37">
        <v>108</v>
      </c>
      <c r="AE37" s="23"/>
      <c r="AF37" s="20"/>
      <c r="AG37" s="101"/>
      <c r="AH37" s="36">
        <v>148</v>
      </c>
      <c r="AI37" s="37">
        <v>148</v>
      </c>
      <c r="AJ37" s="107"/>
    </row>
    <row r="38" spans="1:36" ht="22.5" customHeight="1">
      <c r="A38" s="169"/>
      <c r="R38" s="106"/>
      <c r="S38" s="22">
        <v>29</v>
      </c>
      <c r="T38" s="24">
        <v>29</v>
      </c>
      <c r="U38" s="23"/>
      <c r="V38" s="20"/>
      <c r="W38" s="101"/>
      <c r="X38" s="22">
        <v>69</v>
      </c>
      <c r="Y38" s="24">
        <v>69</v>
      </c>
      <c r="Z38" s="23"/>
      <c r="AA38" s="20"/>
      <c r="AB38" s="101"/>
      <c r="AC38" s="36">
        <v>109</v>
      </c>
      <c r="AD38" s="37">
        <v>109</v>
      </c>
      <c r="AE38" s="23"/>
      <c r="AF38" s="20"/>
      <c r="AG38" s="101"/>
      <c r="AH38" s="36">
        <v>149</v>
      </c>
      <c r="AI38" s="37">
        <v>149</v>
      </c>
      <c r="AJ38" s="107"/>
    </row>
    <row r="39" spans="1:36" ht="22.5" customHeight="1">
      <c r="A39" s="169"/>
      <c r="R39" s="106"/>
      <c r="S39" s="22">
        <v>30</v>
      </c>
      <c r="T39" s="24">
        <v>30</v>
      </c>
      <c r="U39" s="23"/>
      <c r="V39" s="20"/>
      <c r="W39" s="101"/>
      <c r="X39" s="22">
        <v>70</v>
      </c>
      <c r="Y39" s="24">
        <v>70</v>
      </c>
      <c r="Z39" s="23"/>
      <c r="AA39" s="20"/>
      <c r="AB39" s="101"/>
      <c r="AC39" s="36">
        <v>110</v>
      </c>
      <c r="AD39" s="37">
        <v>110</v>
      </c>
      <c r="AE39" s="23"/>
      <c r="AF39" s="20"/>
      <c r="AG39" s="101"/>
      <c r="AH39" s="36">
        <v>150</v>
      </c>
      <c r="AI39" s="37">
        <v>150</v>
      </c>
      <c r="AJ39" s="107"/>
    </row>
    <row r="40" spans="1:36" ht="22.5" customHeight="1">
      <c r="A40" s="169"/>
      <c r="R40" s="106"/>
      <c r="S40" s="22">
        <v>31</v>
      </c>
      <c r="T40" s="24">
        <v>31</v>
      </c>
      <c r="U40" s="23"/>
      <c r="V40" s="20"/>
      <c r="W40" s="101"/>
      <c r="X40" s="22">
        <v>71</v>
      </c>
      <c r="Y40" s="24">
        <v>71</v>
      </c>
      <c r="Z40" s="23"/>
      <c r="AA40" s="20"/>
      <c r="AB40" s="101"/>
      <c r="AC40" s="36">
        <v>111</v>
      </c>
      <c r="AD40" s="37">
        <v>111</v>
      </c>
      <c r="AE40" s="23"/>
      <c r="AF40" s="20"/>
      <c r="AG40" s="101"/>
      <c r="AH40" s="36">
        <v>151</v>
      </c>
      <c r="AI40" s="37">
        <v>151</v>
      </c>
      <c r="AJ40" s="107"/>
    </row>
    <row r="41" spans="1:36" ht="22.5" customHeight="1">
      <c r="A41" s="169"/>
      <c r="R41" s="106"/>
      <c r="S41" s="22">
        <v>32</v>
      </c>
      <c r="T41" s="24">
        <v>32</v>
      </c>
      <c r="U41" s="23"/>
      <c r="V41" s="20"/>
      <c r="W41" s="101"/>
      <c r="X41" s="22">
        <v>72</v>
      </c>
      <c r="Y41" s="24">
        <v>72</v>
      </c>
      <c r="Z41" s="23"/>
      <c r="AA41" s="20"/>
      <c r="AB41" s="101"/>
      <c r="AC41" s="36">
        <v>112</v>
      </c>
      <c r="AD41" s="37">
        <v>112</v>
      </c>
      <c r="AE41" s="23"/>
      <c r="AF41" s="20"/>
      <c r="AG41" s="101"/>
      <c r="AH41" s="36">
        <v>152</v>
      </c>
      <c r="AI41" s="37">
        <v>152</v>
      </c>
      <c r="AJ41" s="107"/>
    </row>
    <row r="42" spans="1:36" ht="22.5" customHeight="1">
      <c r="A42" s="169"/>
      <c r="R42" s="106"/>
      <c r="S42" s="22">
        <v>33</v>
      </c>
      <c r="T42" s="24">
        <v>33</v>
      </c>
      <c r="U42" s="23"/>
      <c r="V42" s="20"/>
      <c r="W42" s="101"/>
      <c r="X42" s="22">
        <v>73</v>
      </c>
      <c r="Y42" s="24">
        <v>73</v>
      </c>
      <c r="Z42" s="23"/>
      <c r="AA42" s="20"/>
      <c r="AB42" s="101"/>
      <c r="AC42" s="36">
        <v>113</v>
      </c>
      <c r="AD42" s="37">
        <v>113</v>
      </c>
      <c r="AE42" s="23"/>
      <c r="AF42" s="20"/>
      <c r="AG42" s="101"/>
      <c r="AH42" s="36">
        <v>153</v>
      </c>
      <c r="AI42" s="37">
        <v>153</v>
      </c>
      <c r="AJ42" s="107"/>
    </row>
    <row r="43" spans="1:36" ht="22.5" customHeight="1">
      <c r="A43" s="169"/>
      <c r="R43" s="106"/>
      <c r="S43" s="22">
        <v>34</v>
      </c>
      <c r="T43" s="24">
        <v>34</v>
      </c>
      <c r="U43" s="23"/>
      <c r="V43" s="20"/>
      <c r="W43" s="101"/>
      <c r="X43" s="22">
        <v>74</v>
      </c>
      <c r="Y43" s="24">
        <v>74</v>
      </c>
      <c r="Z43" s="23"/>
      <c r="AA43" s="20"/>
      <c r="AB43" s="101"/>
      <c r="AC43" s="36">
        <v>114</v>
      </c>
      <c r="AD43" s="37">
        <v>114</v>
      </c>
      <c r="AE43" s="23"/>
      <c r="AF43" s="20"/>
      <c r="AG43" s="101"/>
      <c r="AH43" s="36">
        <v>154</v>
      </c>
      <c r="AI43" s="37">
        <v>154</v>
      </c>
      <c r="AJ43" s="107"/>
    </row>
    <row r="44" spans="1:36" ht="22.5" customHeight="1">
      <c r="A44" s="169"/>
      <c r="R44" s="106"/>
      <c r="S44" s="22">
        <v>35</v>
      </c>
      <c r="T44" s="24">
        <v>35</v>
      </c>
      <c r="U44" s="23"/>
      <c r="V44" s="20"/>
      <c r="W44" s="101"/>
      <c r="X44" s="22">
        <v>75</v>
      </c>
      <c r="Y44" s="24">
        <v>75</v>
      </c>
      <c r="Z44" s="23"/>
      <c r="AA44" s="20"/>
      <c r="AB44" s="101"/>
      <c r="AC44" s="36">
        <v>115</v>
      </c>
      <c r="AD44" s="37">
        <v>115</v>
      </c>
      <c r="AE44" s="23"/>
      <c r="AF44" s="20"/>
      <c r="AG44" s="101"/>
      <c r="AH44" s="36">
        <v>155</v>
      </c>
      <c r="AI44" s="37">
        <v>155</v>
      </c>
      <c r="AJ44" s="107"/>
    </row>
    <row r="45" spans="1:36" ht="22.5" customHeight="1">
      <c r="A45" s="169"/>
      <c r="R45" s="106"/>
      <c r="S45" s="22">
        <v>36</v>
      </c>
      <c r="T45" s="24">
        <v>36</v>
      </c>
      <c r="U45" s="23"/>
      <c r="V45" s="20"/>
      <c r="W45" s="101"/>
      <c r="X45" s="22">
        <v>76</v>
      </c>
      <c r="Y45" s="24">
        <v>76</v>
      </c>
      <c r="Z45" s="23"/>
      <c r="AA45" s="20"/>
      <c r="AB45" s="101"/>
      <c r="AC45" s="36">
        <v>116</v>
      </c>
      <c r="AD45" s="37">
        <v>116</v>
      </c>
      <c r="AE45" s="23"/>
      <c r="AF45" s="20"/>
      <c r="AG45" s="101"/>
      <c r="AH45" s="36">
        <v>156</v>
      </c>
      <c r="AI45" s="37">
        <v>156</v>
      </c>
      <c r="AJ45" s="107"/>
    </row>
    <row r="46" spans="1:36" ht="22.5" customHeight="1">
      <c r="A46" s="169"/>
      <c r="R46" s="106"/>
      <c r="S46" s="22">
        <v>37</v>
      </c>
      <c r="T46" s="24">
        <v>37</v>
      </c>
      <c r="U46" s="23"/>
      <c r="V46" s="20"/>
      <c r="W46" s="101"/>
      <c r="X46" s="22">
        <v>77</v>
      </c>
      <c r="Y46" s="24">
        <v>77</v>
      </c>
      <c r="Z46" s="23"/>
      <c r="AA46" s="20"/>
      <c r="AB46" s="101"/>
      <c r="AC46" s="36">
        <v>117</v>
      </c>
      <c r="AD46" s="37">
        <v>117</v>
      </c>
      <c r="AE46" s="23"/>
      <c r="AF46" s="20"/>
      <c r="AG46" s="101"/>
      <c r="AH46" s="36">
        <v>157</v>
      </c>
      <c r="AI46" s="37">
        <v>157</v>
      </c>
      <c r="AJ46" s="107"/>
    </row>
    <row r="47" spans="1:36" ht="22.5" customHeight="1">
      <c r="A47" s="169"/>
      <c r="Q47" s="189"/>
      <c r="R47" s="131"/>
      <c r="S47" s="22">
        <v>38</v>
      </c>
      <c r="T47" s="24">
        <v>38</v>
      </c>
      <c r="U47" s="23"/>
      <c r="V47" s="20"/>
      <c r="W47" s="101"/>
      <c r="X47" s="22">
        <v>78</v>
      </c>
      <c r="Y47" s="24">
        <v>78</v>
      </c>
      <c r="Z47" s="23"/>
      <c r="AA47" s="20"/>
      <c r="AB47" s="101"/>
      <c r="AC47" s="36">
        <v>118</v>
      </c>
      <c r="AD47" s="37">
        <v>118</v>
      </c>
      <c r="AE47" s="23"/>
      <c r="AF47" s="20"/>
      <c r="AG47" s="101"/>
      <c r="AH47" s="36">
        <v>158</v>
      </c>
      <c r="AI47" s="37">
        <v>158</v>
      </c>
      <c r="AJ47" s="107"/>
    </row>
    <row r="48" spans="1:36" ht="22.5" customHeight="1">
      <c r="A48" s="169"/>
      <c r="Q48" s="189"/>
      <c r="R48" s="131"/>
      <c r="S48" s="22">
        <v>39</v>
      </c>
      <c r="T48" s="24">
        <v>39</v>
      </c>
      <c r="U48" s="23"/>
      <c r="V48" s="20"/>
      <c r="W48" s="101"/>
      <c r="X48" s="22">
        <v>79</v>
      </c>
      <c r="Y48" s="24">
        <v>79</v>
      </c>
      <c r="Z48" s="23"/>
      <c r="AA48" s="20"/>
      <c r="AB48" s="101"/>
      <c r="AC48" s="36">
        <v>119</v>
      </c>
      <c r="AD48" s="37">
        <v>119</v>
      </c>
      <c r="AE48" s="23"/>
      <c r="AF48" s="20"/>
      <c r="AG48" s="101"/>
      <c r="AH48" s="36">
        <v>159</v>
      </c>
      <c r="AI48" s="37">
        <v>159</v>
      </c>
      <c r="AJ48" s="107"/>
    </row>
    <row r="49" spans="1:40" ht="22.5" customHeight="1" thickBot="1">
      <c r="A49" s="169"/>
      <c r="Q49" s="189"/>
      <c r="R49" s="132"/>
      <c r="S49" s="108">
        <v>40</v>
      </c>
      <c r="T49" s="109">
        <v>40</v>
      </c>
      <c r="U49" s="110"/>
      <c r="V49" s="20"/>
      <c r="W49" s="100"/>
      <c r="X49" s="108">
        <v>80</v>
      </c>
      <c r="Y49" s="109">
        <v>80</v>
      </c>
      <c r="Z49" s="110"/>
      <c r="AA49" s="20"/>
      <c r="AB49" s="100"/>
      <c r="AC49" s="111">
        <v>120</v>
      </c>
      <c r="AD49" s="112">
        <v>120</v>
      </c>
      <c r="AE49" s="110"/>
      <c r="AF49" s="20"/>
      <c r="AG49" s="100"/>
      <c r="AH49" s="111">
        <v>160</v>
      </c>
      <c r="AI49" s="112">
        <v>160</v>
      </c>
      <c r="AJ49" s="113"/>
    </row>
    <row r="50" spans="1:40" ht="23.1" customHeight="1" thickTop="1">
      <c r="A50" s="179"/>
      <c r="B50" s="180"/>
      <c r="C50" s="180"/>
      <c r="D50" s="180"/>
      <c r="E50" s="205"/>
      <c r="F50" s="205"/>
      <c r="G50" s="205"/>
      <c r="H50" s="205"/>
      <c r="I50" s="205"/>
      <c r="Q50" s="272"/>
      <c r="R50" s="175"/>
      <c r="S50" s="175"/>
      <c r="T50" s="175"/>
      <c r="U50" s="175"/>
      <c r="V50" s="175"/>
      <c r="W50" s="175"/>
      <c r="X50" s="175"/>
      <c r="Y50" s="175"/>
      <c r="Z50" s="175"/>
      <c r="AA50" s="175"/>
      <c r="AB50" s="217"/>
      <c r="AC50" s="178"/>
      <c r="AD50" s="178"/>
      <c r="AE50" s="219"/>
      <c r="AF50" s="220"/>
      <c r="AG50" s="220"/>
      <c r="AH50" s="178"/>
      <c r="AI50" s="178"/>
      <c r="AJ50" s="209"/>
    </row>
    <row r="51" spans="1:40" ht="23.1" customHeight="1">
      <c r="A51" s="179"/>
      <c r="B51" s="180"/>
      <c r="C51" s="180"/>
      <c r="D51" s="180"/>
      <c r="E51" s="205"/>
      <c r="F51" s="205"/>
      <c r="G51" s="205"/>
      <c r="H51" s="205"/>
      <c r="I51" s="205"/>
      <c r="Q51" s="272"/>
      <c r="R51" s="176"/>
      <c r="S51" s="176"/>
      <c r="T51" s="176"/>
      <c r="U51" s="176"/>
      <c r="V51" s="176"/>
      <c r="W51" s="176"/>
      <c r="X51" s="176"/>
      <c r="Y51" s="176"/>
      <c r="Z51" s="176"/>
      <c r="AA51" s="176"/>
      <c r="AB51" s="218"/>
      <c r="AE51" s="221"/>
      <c r="AF51" s="222"/>
      <c r="AG51" s="222"/>
      <c r="AJ51" s="214"/>
    </row>
    <row r="52" spans="1:40" ht="23.1" customHeight="1">
      <c r="A52" s="179"/>
      <c r="B52" s="180"/>
      <c r="C52" s="180"/>
      <c r="D52" s="180"/>
      <c r="E52" s="205"/>
      <c r="F52" s="205"/>
      <c r="G52" s="205"/>
      <c r="H52" s="205"/>
      <c r="I52" s="205"/>
      <c r="Q52" s="272"/>
      <c r="R52" s="176"/>
      <c r="S52" s="176"/>
      <c r="T52" s="176"/>
      <c r="U52" s="176"/>
      <c r="V52" s="176"/>
      <c r="W52" s="176"/>
      <c r="X52" s="176"/>
      <c r="Y52" s="176"/>
      <c r="Z52" s="176"/>
      <c r="AA52" s="176"/>
      <c r="AB52" s="218"/>
      <c r="AE52" s="221"/>
      <c r="AF52" s="222"/>
      <c r="AG52" s="222"/>
      <c r="AJ52" s="214"/>
    </row>
    <row r="53" spans="1:40" ht="23.1" customHeight="1">
      <c r="A53" s="179"/>
      <c r="B53" s="180"/>
      <c r="C53" s="180"/>
      <c r="D53" s="180"/>
      <c r="E53" s="206"/>
      <c r="F53" s="206"/>
      <c r="G53" s="206"/>
      <c r="H53" s="206"/>
      <c r="I53" s="206"/>
      <c r="J53" s="202"/>
      <c r="K53" s="202"/>
      <c r="L53" s="202"/>
      <c r="M53" s="202"/>
      <c r="N53" s="202"/>
      <c r="O53" s="203"/>
      <c r="P53" s="202"/>
      <c r="Q53" s="272"/>
      <c r="R53" s="176"/>
      <c r="S53" s="176"/>
      <c r="T53" s="176"/>
      <c r="U53" s="176"/>
      <c r="V53" s="176"/>
      <c r="W53" s="176"/>
      <c r="X53" s="176"/>
      <c r="Y53" s="176"/>
      <c r="Z53" s="176"/>
      <c r="AA53" s="176"/>
      <c r="AB53" s="218"/>
      <c r="AE53" s="221"/>
      <c r="AF53" s="222"/>
      <c r="AG53" s="222"/>
      <c r="AJ53" s="214"/>
    </row>
    <row r="54" spans="1:40" ht="23.1" customHeight="1">
      <c r="A54" s="179"/>
      <c r="B54" s="180"/>
      <c r="C54" s="180"/>
      <c r="D54" s="180"/>
      <c r="E54" s="206"/>
      <c r="F54" s="206"/>
      <c r="G54" s="206"/>
      <c r="H54" s="206"/>
      <c r="I54" s="206"/>
      <c r="J54" s="202"/>
      <c r="K54" s="202"/>
      <c r="L54" s="202"/>
      <c r="M54" s="202"/>
      <c r="N54" s="202"/>
      <c r="O54" s="203"/>
      <c r="P54" s="202"/>
      <c r="Q54" s="272"/>
      <c r="R54" s="176"/>
      <c r="S54" s="176"/>
      <c r="T54" s="176"/>
      <c r="U54" s="176"/>
      <c r="V54" s="176"/>
      <c r="W54" s="176"/>
      <c r="X54" s="176"/>
      <c r="Y54" s="176"/>
      <c r="Z54" s="176"/>
      <c r="AA54" s="176"/>
      <c r="AB54" s="218"/>
      <c r="AE54" s="221"/>
      <c r="AF54" s="222"/>
      <c r="AG54" s="222"/>
      <c r="AJ54" s="214"/>
    </row>
    <row r="55" spans="1:40" ht="23.1" customHeight="1">
      <c r="A55" s="207"/>
      <c r="B55" s="208"/>
      <c r="C55" s="208"/>
      <c r="D55" s="208"/>
      <c r="E55" s="208"/>
      <c r="F55" s="208"/>
      <c r="G55" s="208"/>
      <c r="H55" s="208"/>
      <c r="I55" s="208"/>
      <c r="J55" s="204"/>
      <c r="K55" s="204"/>
      <c r="L55" s="204"/>
      <c r="Q55" s="272"/>
      <c r="R55" s="176"/>
      <c r="S55" s="176"/>
      <c r="T55" s="176"/>
      <c r="U55" s="223"/>
      <c r="V55" s="223"/>
      <c r="W55" s="223"/>
      <c r="X55" s="223"/>
      <c r="Y55" s="223"/>
      <c r="Z55" s="223"/>
      <c r="AA55" s="223"/>
      <c r="AB55" s="218"/>
      <c r="AE55" s="221"/>
      <c r="AF55" s="222"/>
      <c r="AG55" s="222"/>
      <c r="AJ55" s="214"/>
    </row>
    <row r="56" spans="1:40" ht="23.1" customHeight="1">
      <c r="A56" s="207"/>
      <c r="B56" s="208"/>
      <c r="C56" s="208"/>
      <c r="D56" s="208"/>
      <c r="E56" s="208"/>
      <c r="F56" s="208"/>
      <c r="G56" s="208"/>
      <c r="H56" s="208"/>
      <c r="I56" s="208"/>
      <c r="J56" s="204"/>
      <c r="K56" s="204"/>
      <c r="L56" s="204"/>
      <c r="Q56" s="273"/>
      <c r="R56" s="224"/>
      <c r="S56" s="224"/>
      <c r="T56" s="224"/>
      <c r="U56" s="225"/>
      <c r="V56" s="225"/>
      <c r="W56" s="225"/>
      <c r="X56" s="225"/>
      <c r="Y56" s="225"/>
      <c r="Z56" s="225"/>
      <c r="AA56" s="225"/>
      <c r="AB56" s="218"/>
      <c r="AE56" s="221"/>
      <c r="AF56" s="222"/>
      <c r="AG56" s="222"/>
      <c r="AJ56" s="214"/>
    </row>
    <row r="57" spans="1:40" ht="23.1" customHeight="1">
      <c r="A57" s="207"/>
      <c r="B57" s="208"/>
      <c r="C57" s="208"/>
      <c r="D57" s="208"/>
      <c r="E57" s="208"/>
      <c r="F57" s="208"/>
      <c r="G57" s="208"/>
      <c r="H57" s="208"/>
      <c r="I57" s="208"/>
      <c r="J57" s="204"/>
      <c r="K57" s="204"/>
      <c r="L57" s="204"/>
      <c r="Q57" s="273"/>
      <c r="R57" s="224"/>
      <c r="S57" s="224"/>
      <c r="T57" s="224"/>
      <c r="U57" s="225"/>
      <c r="V57" s="225"/>
      <c r="W57" s="225"/>
      <c r="X57" s="225"/>
      <c r="Y57" s="225"/>
      <c r="Z57" s="225"/>
      <c r="AA57" s="225"/>
      <c r="AJ57" s="189"/>
    </row>
    <row r="58" spans="1:40" ht="18" thickBot="1">
      <c r="A58" s="194"/>
      <c r="B58" s="190"/>
      <c r="C58" s="190"/>
      <c r="D58" s="190"/>
      <c r="E58" s="190"/>
      <c r="F58" s="190"/>
      <c r="G58" s="190"/>
      <c r="H58" s="190"/>
      <c r="I58" s="190"/>
      <c r="J58" s="190"/>
      <c r="K58" s="190"/>
      <c r="L58" s="390"/>
      <c r="M58" s="390"/>
      <c r="N58" s="390"/>
      <c r="O58" s="390"/>
      <c r="P58" s="390"/>
      <c r="Q58" s="191"/>
      <c r="R58" s="190"/>
      <c r="S58" s="190"/>
      <c r="T58" s="190"/>
      <c r="U58" s="190"/>
      <c r="V58" s="190"/>
      <c r="W58" s="190"/>
      <c r="X58" s="190"/>
      <c r="Y58" s="190"/>
      <c r="Z58" s="190"/>
      <c r="AA58" s="190"/>
      <c r="AB58" s="190"/>
      <c r="AC58" s="190"/>
      <c r="AD58" s="190"/>
      <c r="AE58" s="190"/>
      <c r="AF58" s="190"/>
      <c r="AG58" s="190"/>
      <c r="AH58" s="190"/>
      <c r="AI58" s="190"/>
      <c r="AJ58" s="279"/>
    </row>
    <row r="59" spans="1:40" ht="23.1" customHeight="1" thickTop="1"/>
    <row r="60" spans="1:40" ht="23.1" customHeight="1">
      <c r="AC60" s="2" t="s">
        <v>30</v>
      </c>
    </row>
    <row r="61" spans="1:40" ht="24" customHeight="1">
      <c r="A61" s="408" t="s">
        <v>23</v>
      </c>
      <c r="B61" s="408"/>
      <c r="C61" s="408"/>
      <c r="D61" s="406" t="str">
        <f>IF(Aチーム名="","",Aチーム名)</f>
        <v>東西大学</v>
      </c>
      <c r="E61" s="406"/>
      <c r="F61" s="406"/>
      <c r="G61" s="406"/>
      <c r="H61" s="406"/>
      <c r="I61" s="406"/>
      <c r="J61" s="406"/>
      <c r="K61" s="406"/>
      <c r="L61" s="406"/>
      <c r="M61" s="406"/>
      <c r="N61" s="406"/>
      <c r="O61" s="406"/>
      <c r="P61" s="184"/>
    </row>
    <row r="62" spans="1:40" ht="22.15" customHeight="1">
      <c r="A62" s="183"/>
      <c r="B62" s="183"/>
      <c r="C62" s="183"/>
      <c r="D62" s="183"/>
      <c r="E62" s="183"/>
      <c r="F62" s="183"/>
      <c r="G62" s="183"/>
      <c r="H62" s="121"/>
      <c r="P62" s="184"/>
    </row>
    <row r="63" spans="1:40" ht="19.149999999999999" customHeight="1">
      <c r="A63" s="183"/>
      <c r="B63" s="174"/>
      <c r="C63" s="174"/>
      <c r="D63" s="174"/>
      <c r="E63" s="174"/>
      <c r="F63" s="174"/>
      <c r="G63" s="174"/>
      <c r="H63" s="121"/>
      <c r="P63" s="184"/>
    </row>
    <row r="64" spans="1:40" ht="16.149999999999999" customHeight="1">
      <c r="A64" s="280"/>
      <c r="B64" s="280"/>
      <c r="C64" s="280"/>
      <c r="D64" s="280"/>
      <c r="E64" s="280"/>
      <c r="F64" s="280"/>
      <c r="G64" s="122"/>
      <c r="H64" s="122"/>
      <c r="I64" s="122"/>
      <c r="J64" s="122"/>
      <c r="K64" s="122"/>
      <c r="L64" s="122"/>
      <c r="M64" s="122"/>
      <c r="N64" s="122"/>
      <c r="O64" s="122"/>
      <c r="P64" s="185"/>
      <c r="AN64" s="99"/>
    </row>
    <row r="65" spans="1:16" ht="16.149999999999999" customHeight="1" thickBot="1">
      <c r="A65" s="281"/>
      <c r="B65" s="281"/>
      <c r="C65" s="281"/>
      <c r="D65" s="281"/>
      <c r="E65" s="281"/>
      <c r="F65" s="281"/>
      <c r="G65" s="186"/>
      <c r="H65" s="186"/>
      <c r="I65" s="186"/>
      <c r="J65" s="186"/>
      <c r="K65" s="186"/>
      <c r="L65" s="186"/>
      <c r="M65" s="186"/>
      <c r="N65" s="186"/>
      <c r="O65" s="186"/>
      <c r="P65" s="187"/>
    </row>
    <row r="66" spans="1:16" ht="12" customHeight="1" thickTop="1">
      <c r="A66" s="385" t="s">
        <v>25</v>
      </c>
      <c r="B66" s="385"/>
      <c r="C66" s="385"/>
      <c r="D66" s="385"/>
      <c r="E66" s="385"/>
      <c r="F66" s="385"/>
      <c r="G66" s="385"/>
      <c r="H66" s="385"/>
      <c r="I66" s="386"/>
      <c r="J66" s="399" t="s">
        <v>9</v>
      </c>
      <c r="K66" s="401" t="s">
        <v>130</v>
      </c>
      <c r="L66" s="361" t="s">
        <v>26</v>
      </c>
      <c r="M66" s="361"/>
      <c r="N66" s="361"/>
      <c r="O66" s="361"/>
      <c r="P66" s="362"/>
    </row>
    <row r="67" spans="1:16" ht="8.1" customHeight="1" thickBot="1">
      <c r="A67" s="387"/>
      <c r="B67" s="387"/>
      <c r="C67" s="387"/>
      <c r="D67" s="387"/>
      <c r="E67" s="387"/>
      <c r="F67" s="387"/>
      <c r="G67" s="387"/>
      <c r="H67" s="387"/>
      <c r="I67" s="388"/>
      <c r="J67" s="400"/>
      <c r="K67" s="402"/>
      <c r="L67" s="255">
        <v>1</v>
      </c>
      <c r="M67" s="256">
        <v>2</v>
      </c>
      <c r="N67" s="256">
        <v>3</v>
      </c>
      <c r="O67" s="256">
        <v>4</v>
      </c>
      <c r="P67" s="257">
        <v>5</v>
      </c>
    </row>
    <row r="68" spans="1:16" ht="19.350000000000001" customHeight="1">
      <c r="A68" s="274">
        <v>1</v>
      </c>
      <c r="B68" s="365" t="str">
        <f>IF('2_入力'!B10="","",'2_入力'!B10)</f>
        <v>青　木　春　男</v>
      </c>
      <c r="C68" s="366"/>
      <c r="D68" s="366"/>
      <c r="E68" s="366"/>
      <c r="F68" s="366"/>
      <c r="G68" s="366"/>
      <c r="H68" s="403" t="str">
        <f>IF('2_入力'!C10=1,"(CAP)","")</f>
        <v/>
      </c>
      <c r="I68" s="403"/>
      <c r="J68" s="127">
        <f>IF('2_入力'!D10="","",'2_入力'!D10)</f>
        <v>4</v>
      </c>
      <c r="K68" s="133"/>
      <c r="L68" s="130"/>
      <c r="M68" s="21"/>
      <c r="N68" s="21"/>
      <c r="O68" s="21"/>
      <c r="P68" s="117"/>
    </row>
    <row r="69" spans="1:16" ht="19.350000000000001" customHeight="1">
      <c r="A69" s="275">
        <v>2</v>
      </c>
      <c r="B69" s="357" t="str">
        <f>IF('2_入力'!B11="","",'2_入力'!B11)</f>
        <v>井　上　仁　史</v>
      </c>
      <c r="C69" s="358"/>
      <c r="D69" s="358"/>
      <c r="E69" s="358"/>
      <c r="F69" s="358"/>
      <c r="G69" s="358"/>
      <c r="H69" s="354" t="str">
        <f>IF('2_入力'!C11=1,"(CAP)","")</f>
        <v/>
      </c>
      <c r="I69" s="354"/>
      <c r="J69" s="128">
        <f>IF('2_入力'!D11="","",'2_入力'!D11)</f>
        <v>5</v>
      </c>
      <c r="K69" s="134"/>
      <c r="L69" s="131"/>
      <c r="M69" s="101"/>
      <c r="N69" s="101"/>
      <c r="O69" s="101"/>
      <c r="P69" s="118"/>
    </row>
    <row r="70" spans="1:16" ht="19.350000000000001" customHeight="1">
      <c r="A70" s="275">
        <v>3</v>
      </c>
      <c r="B70" s="357" t="str">
        <f>IF('2_入力'!B12="","",'2_入力'!B12)</f>
        <v>上　田　不二雄</v>
      </c>
      <c r="C70" s="358"/>
      <c r="D70" s="358"/>
      <c r="E70" s="358"/>
      <c r="F70" s="358"/>
      <c r="G70" s="358"/>
      <c r="H70" s="354" t="str">
        <f>IF('2_入力'!C12=1,"(CAP)","")</f>
        <v/>
      </c>
      <c r="I70" s="354"/>
      <c r="J70" s="128">
        <f>IF('2_入力'!D12="","",'2_入力'!D12)</f>
        <v>6</v>
      </c>
      <c r="K70" s="134"/>
      <c r="L70" s="131"/>
      <c r="M70" s="101"/>
      <c r="N70" s="101"/>
      <c r="O70" s="101"/>
      <c r="P70" s="118"/>
    </row>
    <row r="71" spans="1:16" ht="19.350000000000001" customHeight="1">
      <c r="A71" s="275">
        <v>4</v>
      </c>
      <c r="B71" s="357" t="str">
        <f>IF('2_入力'!B13="","",'2_入力'!B13)</f>
        <v>榎　田　平　治</v>
      </c>
      <c r="C71" s="358"/>
      <c r="D71" s="358"/>
      <c r="E71" s="358"/>
      <c r="F71" s="358"/>
      <c r="G71" s="358"/>
      <c r="H71" s="354" t="str">
        <f>IF('2_入力'!C13=1,"(CAP)","")</f>
        <v/>
      </c>
      <c r="I71" s="354"/>
      <c r="J71" s="128">
        <f>IF('2_入力'!D13="","",'2_入力'!D13)</f>
        <v>7</v>
      </c>
      <c r="K71" s="134"/>
      <c r="L71" s="131"/>
      <c r="M71" s="101"/>
      <c r="N71" s="101"/>
      <c r="O71" s="101"/>
      <c r="P71" s="118"/>
    </row>
    <row r="72" spans="1:16" ht="19.350000000000001" customHeight="1">
      <c r="A72" s="275">
        <v>5</v>
      </c>
      <c r="B72" s="357" t="str">
        <f>IF('2_入力'!B14="","",'2_入力'!B14)</f>
        <v>小　田　万里夫</v>
      </c>
      <c r="C72" s="358"/>
      <c r="D72" s="358"/>
      <c r="E72" s="358"/>
      <c r="F72" s="358"/>
      <c r="G72" s="358"/>
      <c r="H72" s="354" t="str">
        <f>IF('2_入力'!C14=1,"(CAP)","")</f>
        <v/>
      </c>
      <c r="I72" s="354"/>
      <c r="J72" s="128">
        <f>IF('2_入力'!D14="","",'2_入力'!D14)</f>
        <v>8</v>
      </c>
      <c r="K72" s="134"/>
      <c r="L72" s="131"/>
      <c r="M72" s="101"/>
      <c r="N72" s="101"/>
      <c r="O72" s="101"/>
      <c r="P72" s="118"/>
    </row>
    <row r="73" spans="1:16" ht="19.350000000000001" customHeight="1">
      <c r="A73" s="275">
        <v>6</v>
      </c>
      <c r="B73" s="357" t="str">
        <f>IF('2_入力'!B15="","",'2_入力'!B15)</f>
        <v>角　村　波　平</v>
      </c>
      <c r="C73" s="358"/>
      <c r="D73" s="358"/>
      <c r="E73" s="358"/>
      <c r="F73" s="358"/>
      <c r="G73" s="358"/>
      <c r="H73" s="354" t="str">
        <f>IF('2_入力'!C15=1,"(CAP)","")</f>
        <v/>
      </c>
      <c r="I73" s="354"/>
      <c r="J73" s="128">
        <f>IF('2_入力'!D15="","",'2_入力'!D15)</f>
        <v>9</v>
      </c>
      <c r="K73" s="134"/>
      <c r="L73" s="131"/>
      <c r="M73" s="101"/>
      <c r="N73" s="101"/>
      <c r="O73" s="101"/>
      <c r="P73" s="118"/>
    </row>
    <row r="74" spans="1:16" ht="19.350000000000001" customHeight="1">
      <c r="A74" s="275">
        <v>7</v>
      </c>
      <c r="B74" s="357" t="str">
        <f>IF('2_入力'!B16="","",'2_入力'!B16)</f>
        <v>木之下　　　忍</v>
      </c>
      <c r="C74" s="358"/>
      <c r="D74" s="358"/>
      <c r="E74" s="358"/>
      <c r="F74" s="358"/>
      <c r="G74" s="358"/>
      <c r="H74" s="354" t="str">
        <f>IF('2_入力'!C16=1,"(CAP)","")</f>
        <v/>
      </c>
      <c r="I74" s="354"/>
      <c r="J74" s="128">
        <f>IF('2_入力'!D16="","",'2_入力'!D16)</f>
        <v>10</v>
      </c>
      <c r="K74" s="134"/>
      <c r="L74" s="131"/>
      <c r="M74" s="101"/>
      <c r="N74" s="101"/>
      <c r="O74" s="101"/>
      <c r="P74" s="118"/>
    </row>
    <row r="75" spans="1:16" ht="19.350000000000001" customHeight="1">
      <c r="A75" s="275">
        <v>8</v>
      </c>
      <c r="B75" s="357" t="str">
        <f>IF('2_入力'!B17="","",'2_入力'!B17)</f>
        <v>久保田　沼　生</v>
      </c>
      <c r="C75" s="358"/>
      <c r="D75" s="358"/>
      <c r="E75" s="358"/>
      <c r="F75" s="358"/>
      <c r="G75" s="358"/>
      <c r="H75" s="354" t="str">
        <f>IF('2_入力'!C17=1,"(CAP)","")</f>
        <v/>
      </c>
      <c r="I75" s="354"/>
      <c r="J75" s="128">
        <f>IF('2_入力'!D17="","",'2_入力'!D17)</f>
        <v>11</v>
      </c>
      <c r="K75" s="134"/>
      <c r="L75" s="131"/>
      <c r="M75" s="101"/>
      <c r="N75" s="101"/>
      <c r="O75" s="101"/>
      <c r="P75" s="118"/>
    </row>
    <row r="76" spans="1:16" ht="19.350000000000001" customHeight="1">
      <c r="A76" s="275">
        <v>9</v>
      </c>
      <c r="B76" s="357" t="str">
        <f>IF('2_入力'!B18="","",'2_入力'!B18)</f>
        <v>源　田　稔　次</v>
      </c>
      <c r="C76" s="358"/>
      <c r="D76" s="358"/>
      <c r="E76" s="358"/>
      <c r="F76" s="358"/>
      <c r="G76" s="358"/>
      <c r="H76" s="354" t="str">
        <f>IF('2_入力'!C18=1,"(CAP)","")</f>
        <v/>
      </c>
      <c r="I76" s="354"/>
      <c r="J76" s="128">
        <f>IF('2_入力'!D18="","",'2_入力'!D18)</f>
        <v>12</v>
      </c>
      <c r="K76" s="134"/>
      <c r="L76" s="131"/>
      <c r="M76" s="101"/>
      <c r="N76" s="101"/>
      <c r="O76" s="101"/>
      <c r="P76" s="118"/>
    </row>
    <row r="77" spans="1:16" ht="19.350000000000001" customHeight="1">
      <c r="A77" s="275">
        <v>10</v>
      </c>
      <c r="B77" s="357" t="str">
        <f>IF('2_入力'!B19="","",'2_入力'!B19)</f>
        <v>近　藤　紀　夫</v>
      </c>
      <c r="C77" s="358"/>
      <c r="D77" s="358"/>
      <c r="E77" s="358"/>
      <c r="F77" s="358"/>
      <c r="G77" s="358"/>
      <c r="H77" s="354" t="str">
        <f>IF('2_入力'!C19=1,"(CAP)","")</f>
        <v/>
      </c>
      <c r="I77" s="354"/>
      <c r="J77" s="128">
        <f>IF('2_入力'!D19="","",'2_入力'!D19)</f>
        <v>13</v>
      </c>
      <c r="K77" s="134"/>
      <c r="L77" s="131"/>
      <c r="M77" s="101"/>
      <c r="N77" s="101"/>
      <c r="O77" s="101"/>
      <c r="P77" s="118"/>
    </row>
    <row r="78" spans="1:16" ht="19.350000000000001" customHeight="1">
      <c r="A78" s="275">
        <v>11</v>
      </c>
      <c r="B78" s="357" t="str">
        <f>IF('2_入力'!B20="","",'2_入力'!B20)</f>
        <v>佐　藤　寛　次</v>
      </c>
      <c r="C78" s="358"/>
      <c r="D78" s="358"/>
      <c r="E78" s="358"/>
      <c r="F78" s="358"/>
      <c r="G78" s="358"/>
      <c r="H78" s="354" t="str">
        <f>IF('2_入力'!C20=1,"(CAP)","")</f>
        <v/>
      </c>
      <c r="I78" s="354"/>
      <c r="J78" s="128">
        <f>IF('2_入力'!D20="","",'2_入力'!D20)</f>
        <v>14</v>
      </c>
      <c r="K78" s="134"/>
      <c r="L78" s="131"/>
      <c r="M78" s="101"/>
      <c r="N78" s="101"/>
      <c r="O78" s="101"/>
      <c r="P78" s="118"/>
    </row>
    <row r="79" spans="1:16" ht="19.350000000000001" customHeight="1">
      <c r="A79" s="275">
        <v>12</v>
      </c>
      <c r="B79" s="357" t="str">
        <f>IF('2_入力'!B21="","",'2_入力'!B21)</f>
        <v>嶋　田　金　太</v>
      </c>
      <c r="C79" s="358"/>
      <c r="D79" s="358"/>
      <c r="E79" s="358"/>
      <c r="F79" s="358"/>
      <c r="G79" s="358"/>
      <c r="H79" s="354" t="str">
        <f>IF('2_入力'!C21=1,"(CAP)","")</f>
        <v/>
      </c>
      <c r="I79" s="354"/>
      <c r="J79" s="128">
        <f>IF('2_入力'!D21="","",'2_入力'!D21)</f>
        <v>15</v>
      </c>
      <c r="K79" s="134"/>
      <c r="L79" s="131"/>
      <c r="M79" s="101"/>
      <c r="N79" s="101"/>
      <c r="O79" s="101"/>
      <c r="P79" s="118"/>
    </row>
    <row r="80" spans="1:16" ht="19.350000000000001" customHeight="1">
      <c r="A80" s="275">
        <v>13</v>
      </c>
      <c r="B80" s="357" t="str">
        <f>IF('2_入力'!B22="","",'2_入力'!B22)</f>
        <v>末　広　勲　二</v>
      </c>
      <c r="C80" s="358"/>
      <c r="D80" s="358"/>
      <c r="E80" s="358"/>
      <c r="F80" s="358"/>
      <c r="G80" s="358"/>
      <c r="H80" s="354" t="str">
        <f>IF('2_入力'!C22=1,"(CAP)","")</f>
        <v/>
      </c>
      <c r="I80" s="354"/>
      <c r="J80" s="128">
        <f>IF('2_入力'!D22="","",'2_入力'!D22)</f>
        <v>16</v>
      </c>
      <c r="K80" s="134"/>
      <c r="L80" s="131"/>
      <c r="M80" s="101"/>
      <c r="N80" s="101"/>
      <c r="O80" s="101"/>
      <c r="P80" s="118"/>
    </row>
    <row r="81" spans="1:16" ht="19.350000000000001" customHeight="1">
      <c r="A81" s="275">
        <v>14</v>
      </c>
      <c r="B81" s="357" t="str">
        <f>IF('2_入力'!B23="","",'2_入力'!B23)</f>
        <v>瀬　田　健次郎</v>
      </c>
      <c r="C81" s="358"/>
      <c r="D81" s="358"/>
      <c r="E81" s="358"/>
      <c r="F81" s="358"/>
      <c r="G81" s="358"/>
      <c r="H81" s="354" t="str">
        <f>IF('2_入力'!C23=1,"(CAP)","")</f>
        <v/>
      </c>
      <c r="I81" s="354"/>
      <c r="J81" s="128">
        <f>IF('2_入力'!D23="","",'2_入力'!D23)</f>
        <v>17</v>
      </c>
      <c r="K81" s="134"/>
      <c r="L81" s="131"/>
      <c r="M81" s="101"/>
      <c r="N81" s="101"/>
      <c r="O81" s="101"/>
      <c r="P81" s="118"/>
    </row>
    <row r="82" spans="1:16" ht="19.350000000000001" customHeight="1">
      <c r="A82" s="275">
        <v>15</v>
      </c>
      <c r="B82" s="357" t="str">
        <f>IF('2_入力'!B24="","",'2_入力'!B24)</f>
        <v>惣　野　権　太</v>
      </c>
      <c r="C82" s="358"/>
      <c r="D82" s="358"/>
      <c r="E82" s="358"/>
      <c r="F82" s="358"/>
      <c r="G82" s="358"/>
      <c r="H82" s="354" t="str">
        <f>IF('2_入力'!C24=1,"(CAP)","")</f>
        <v/>
      </c>
      <c r="I82" s="354"/>
      <c r="J82" s="128">
        <f>IF('2_入力'!D24="","",'2_入力'!D24)</f>
        <v>18</v>
      </c>
      <c r="K82" s="134"/>
      <c r="L82" s="131"/>
      <c r="M82" s="101"/>
      <c r="N82" s="101"/>
      <c r="O82" s="101"/>
      <c r="P82" s="118"/>
    </row>
    <row r="83" spans="1:16" ht="19.350000000000001" customHeight="1">
      <c r="A83" s="275">
        <v>16</v>
      </c>
      <c r="B83" s="357" t="str">
        <f>IF('2_入力'!B25="","",'2_入力'!B25)</f>
        <v>田　中　　　肇</v>
      </c>
      <c r="C83" s="358"/>
      <c r="D83" s="358"/>
      <c r="E83" s="358"/>
      <c r="F83" s="358"/>
      <c r="G83" s="358"/>
      <c r="H83" s="354" t="str">
        <f>IF('2_入力'!C25=1,"(CAP)","")</f>
        <v/>
      </c>
      <c r="I83" s="354"/>
      <c r="J83" s="128">
        <f>IF('2_入力'!D25="","",'2_入力'!D25)</f>
        <v>19</v>
      </c>
      <c r="K83" s="135"/>
      <c r="L83" s="132"/>
      <c r="M83" s="100"/>
      <c r="N83" s="100"/>
      <c r="O83" s="100"/>
      <c r="P83" s="119"/>
    </row>
    <row r="84" spans="1:16" ht="19.350000000000001" customHeight="1">
      <c r="A84" s="275">
        <v>17</v>
      </c>
      <c r="B84" s="357" t="str">
        <f>IF('2_入力'!B26="","",'2_入力'!B26)</f>
        <v>千　種　広　志</v>
      </c>
      <c r="C84" s="358"/>
      <c r="D84" s="358"/>
      <c r="E84" s="358"/>
      <c r="F84" s="358"/>
      <c r="G84" s="358"/>
      <c r="H84" s="354" t="str">
        <f>IF('2_入力'!C26=1,"(CAP)","")</f>
        <v/>
      </c>
      <c r="I84" s="354"/>
      <c r="J84" s="128">
        <f>IF('2_入力'!D26="","",'2_入力'!D26)</f>
        <v>20</v>
      </c>
      <c r="K84" s="135"/>
      <c r="L84" s="132"/>
      <c r="M84" s="100"/>
      <c r="N84" s="100"/>
      <c r="O84" s="100"/>
      <c r="P84" s="119"/>
    </row>
    <row r="85" spans="1:16" ht="19.350000000000001" customHeight="1" thickBot="1">
      <c r="A85" s="276">
        <v>18</v>
      </c>
      <c r="B85" s="363" t="str">
        <f>IF('2_入力'!B27="","",'2_入力'!B27)</f>
        <v>辻　岡　房　雄</v>
      </c>
      <c r="C85" s="360"/>
      <c r="D85" s="360"/>
      <c r="E85" s="360"/>
      <c r="F85" s="360"/>
      <c r="G85" s="360"/>
      <c r="H85" s="364" t="str">
        <f>IF('2_入力'!C27=1,"(CAP)","")</f>
        <v/>
      </c>
      <c r="I85" s="364"/>
      <c r="J85" s="129">
        <f>IF('2_入力'!D27="","",'2_入力'!D27)</f>
        <v>21</v>
      </c>
      <c r="K85" s="136"/>
      <c r="L85" s="87"/>
      <c r="M85" s="88"/>
      <c r="N85" s="88"/>
      <c r="O85" s="88"/>
      <c r="P85" s="120"/>
    </row>
    <row r="86" spans="1:16" ht="19.350000000000001" customHeight="1" thickTop="1">
      <c r="A86" s="368" t="s">
        <v>27</v>
      </c>
      <c r="B86" s="368"/>
      <c r="C86" s="368"/>
      <c r="D86" s="384" t="str">
        <f>IF('2_入力'!$B$28="","",'2_入力'!$B$28)</f>
        <v>山　口　馬　助</v>
      </c>
      <c r="E86" s="384"/>
      <c r="F86" s="384"/>
      <c r="G86" s="384"/>
      <c r="H86" s="384"/>
      <c r="I86" s="384"/>
      <c r="J86" s="263"/>
      <c r="K86" s="262"/>
      <c r="L86" s="263"/>
      <c r="M86" s="264"/>
      <c r="N86" s="124"/>
      <c r="O86" s="125"/>
      <c r="P86" s="126"/>
    </row>
    <row r="87" spans="1:16" ht="19.350000000000001" customHeight="1" thickBot="1">
      <c r="A87" s="359" t="s">
        <v>28</v>
      </c>
      <c r="B87" s="359"/>
      <c r="C87" s="359"/>
      <c r="D87" s="360" t="str">
        <f>IF('2_入力'!$B$29="","",'2_入力'!$B$29)</f>
        <v/>
      </c>
      <c r="E87" s="360"/>
      <c r="F87" s="360"/>
      <c r="G87" s="360"/>
      <c r="H87" s="360"/>
      <c r="I87" s="360"/>
      <c r="J87" s="265"/>
      <c r="K87" s="265"/>
      <c r="L87" s="265"/>
      <c r="M87" s="266"/>
      <c r="N87" s="87"/>
      <c r="O87" s="88"/>
      <c r="P87" s="120"/>
    </row>
    <row r="88" spans="1:16" ht="24" customHeight="1" thickTop="1">
      <c r="A88" s="355" t="s">
        <v>21</v>
      </c>
      <c r="B88" s="356"/>
      <c r="C88" s="356"/>
      <c r="D88" s="367" t="str">
        <f>IF(Bチーム名="","",Bチーム名)</f>
        <v>南北銀行</v>
      </c>
      <c r="E88" s="367"/>
      <c r="F88" s="367"/>
      <c r="G88" s="367"/>
      <c r="H88" s="367"/>
      <c r="I88" s="367"/>
      <c r="J88" s="367"/>
      <c r="K88" s="367"/>
      <c r="L88" s="367"/>
      <c r="M88" s="367"/>
      <c r="N88" s="367"/>
      <c r="O88" s="367"/>
      <c r="P88" s="173"/>
    </row>
    <row r="89" spans="1:16" ht="22.15" customHeight="1">
      <c r="A89" s="183"/>
      <c r="B89" s="174"/>
      <c r="C89" s="174"/>
      <c r="D89" s="174"/>
      <c r="E89" s="174"/>
      <c r="F89" s="174"/>
      <c r="G89" s="174"/>
      <c r="H89" s="121"/>
      <c r="P89" s="184"/>
    </row>
    <row r="90" spans="1:16" ht="16.149999999999999" customHeight="1">
      <c r="A90" s="183"/>
      <c r="B90" s="174"/>
      <c r="C90" s="174"/>
      <c r="D90" s="174"/>
      <c r="E90" s="174"/>
      <c r="F90" s="174"/>
      <c r="G90" s="174"/>
      <c r="H90" s="121"/>
      <c r="P90" s="184"/>
    </row>
    <row r="91" spans="1:16" ht="16.149999999999999" customHeight="1">
      <c r="A91" s="280"/>
      <c r="B91" s="280"/>
      <c r="C91" s="280"/>
      <c r="D91" s="280"/>
      <c r="E91" s="280"/>
      <c r="F91" s="280"/>
      <c r="G91" s="122"/>
      <c r="H91" s="122"/>
      <c r="I91" s="122"/>
      <c r="J91" s="122"/>
      <c r="K91" s="122"/>
      <c r="L91" s="122"/>
      <c r="M91" s="122"/>
      <c r="N91" s="122"/>
      <c r="O91" s="122"/>
      <c r="P91" s="185"/>
    </row>
    <row r="92" spans="1:16" ht="19.149999999999999" customHeight="1" thickBot="1">
      <c r="A92" s="281"/>
      <c r="B92" s="281"/>
      <c r="C92" s="281"/>
      <c r="D92" s="281"/>
      <c r="E92" s="281"/>
      <c r="F92" s="281"/>
      <c r="G92" s="186"/>
      <c r="H92" s="186"/>
      <c r="I92" s="186"/>
      <c r="J92" s="186"/>
      <c r="K92" s="186"/>
      <c r="L92" s="186"/>
      <c r="M92" s="186"/>
      <c r="N92" s="186"/>
      <c r="O92" s="186"/>
      <c r="P92" s="187"/>
    </row>
    <row r="93" spans="1:16" ht="12" customHeight="1" thickTop="1">
      <c r="A93" s="385" t="s">
        <v>25</v>
      </c>
      <c r="B93" s="385"/>
      <c r="C93" s="385"/>
      <c r="D93" s="385"/>
      <c r="E93" s="385"/>
      <c r="F93" s="385"/>
      <c r="G93" s="385"/>
      <c r="H93" s="385"/>
      <c r="I93" s="386"/>
      <c r="J93" s="399" t="s">
        <v>9</v>
      </c>
      <c r="K93" s="401" t="s">
        <v>130</v>
      </c>
      <c r="L93" s="361" t="s">
        <v>26</v>
      </c>
      <c r="M93" s="361"/>
      <c r="N93" s="361"/>
      <c r="O93" s="361"/>
      <c r="P93" s="362"/>
    </row>
    <row r="94" spans="1:16" ht="8.1" customHeight="1" thickBot="1">
      <c r="A94" s="387"/>
      <c r="B94" s="387"/>
      <c r="C94" s="387"/>
      <c r="D94" s="387"/>
      <c r="E94" s="387"/>
      <c r="F94" s="387"/>
      <c r="G94" s="387"/>
      <c r="H94" s="387"/>
      <c r="I94" s="388"/>
      <c r="J94" s="400"/>
      <c r="K94" s="402"/>
      <c r="L94" s="255">
        <v>1</v>
      </c>
      <c r="M94" s="256">
        <v>2</v>
      </c>
      <c r="N94" s="256">
        <v>3</v>
      </c>
      <c r="O94" s="256">
        <v>4</v>
      </c>
      <c r="P94" s="257">
        <v>5</v>
      </c>
    </row>
    <row r="95" spans="1:16" ht="19.350000000000001" customHeight="1">
      <c r="A95" s="274">
        <v>1</v>
      </c>
      <c r="B95" s="365" t="str">
        <f>IF('2_入力'!F10="","",'2_入力'!F10)</f>
        <v>手　塚　平五郎</v>
      </c>
      <c r="C95" s="366"/>
      <c r="D95" s="366"/>
      <c r="E95" s="366"/>
      <c r="F95" s="366"/>
      <c r="G95" s="366"/>
      <c r="H95" s="403" t="str">
        <f>IF('2_入力'!G10=1,"(CAP)","")</f>
        <v/>
      </c>
      <c r="I95" s="403"/>
      <c r="J95" s="127" t="str">
        <f>IF('2_入力'!H10="","",'2_入力'!H10)</f>
        <v>00</v>
      </c>
      <c r="K95" s="133"/>
      <c r="L95" s="130"/>
      <c r="M95" s="21"/>
      <c r="N95" s="21"/>
      <c r="O95" s="21"/>
      <c r="P95" s="117"/>
    </row>
    <row r="96" spans="1:16" ht="19.350000000000001" customHeight="1">
      <c r="A96" s="275">
        <v>2</v>
      </c>
      <c r="B96" s="357" t="str">
        <f>IF('2_入力'!F11="","",'2_入力'!F11)</f>
        <v>戸　村　保　志</v>
      </c>
      <c r="C96" s="358"/>
      <c r="D96" s="358"/>
      <c r="E96" s="358"/>
      <c r="F96" s="358"/>
      <c r="G96" s="358"/>
      <c r="H96" s="354" t="str">
        <f>IF('2_入力'!G11=1,"(CAP)","")</f>
        <v/>
      </c>
      <c r="I96" s="354"/>
      <c r="J96" s="128">
        <f>IF('2_入力'!H11="","",'2_入力'!H11)</f>
        <v>1</v>
      </c>
      <c r="K96" s="134"/>
      <c r="L96" s="131"/>
      <c r="M96" s="101"/>
      <c r="N96" s="101"/>
      <c r="O96" s="101"/>
      <c r="P96" s="118"/>
    </row>
    <row r="97" spans="1:16" ht="19.350000000000001" customHeight="1">
      <c r="A97" s="275">
        <v>3</v>
      </c>
      <c r="B97" s="357" t="str">
        <f>IF('2_入力'!F12="","",'2_入力'!F12)</f>
        <v>中　野　厚　志</v>
      </c>
      <c r="C97" s="358"/>
      <c r="D97" s="358"/>
      <c r="E97" s="358"/>
      <c r="F97" s="358"/>
      <c r="G97" s="358"/>
      <c r="H97" s="354" t="str">
        <f>IF('2_入力'!G12=1,"(CAP)","")</f>
        <v/>
      </c>
      <c r="I97" s="354"/>
      <c r="J97" s="128">
        <f>IF('2_入力'!H12="","",'2_入力'!H12)</f>
        <v>3</v>
      </c>
      <c r="K97" s="134"/>
      <c r="L97" s="131"/>
      <c r="M97" s="101"/>
      <c r="N97" s="101"/>
      <c r="O97" s="101"/>
      <c r="P97" s="118"/>
    </row>
    <row r="98" spans="1:16" ht="19.350000000000001" customHeight="1">
      <c r="A98" s="275">
        <v>4</v>
      </c>
      <c r="B98" s="357" t="str">
        <f>IF('2_入力'!F13="","",'2_入力'!F13)</f>
        <v>西　田　一　郎</v>
      </c>
      <c r="C98" s="358"/>
      <c r="D98" s="358"/>
      <c r="E98" s="358"/>
      <c r="F98" s="358"/>
      <c r="G98" s="358"/>
      <c r="H98" s="354" t="str">
        <f>IF('2_入力'!G13=1,"(CAP)","")</f>
        <v/>
      </c>
      <c r="I98" s="354"/>
      <c r="J98" s="128">
        <f>IF('2_入力'!H13="","",'2_入力'!H13)</f>
        <v>10</v>
      </c>
      <c r="K98" s="134"/>
      <c r="L98" s="131"/>
      <c r="M98" s="101"/>
      <c r="N98" s="101"/>
      <c r="O98" s="101"/>
      <c r="P98" s="118"/>
    </row>
    <row r="99" spans="1:16" ht="19.350000000000001" customHeight="1">
      <c r="A99" s="275">
        <v>5</v>
      </c>
      <c r="B99" s="357" t="str">
        <f>IF('2_入力'!F14="","",'2_入力'!F14)</f>
        <v>沼　田　丑　雄</v>
      </c>
      <c r="C99" s="358"/>
      <c r="D99" s="358"/>
      <c r="E99" s="358"/>
      <c r="F99" s="358"/>
      <c r="G99" s="358"/>
      <c r="H99" s="354" t="str">
        <f>IF('2_入力'!G14=1,"(CAP)","")</f>
        <v/>
      </c>
      <c r="I99" s="354"/>
      <c r="J99" s="128">
        <f>IF('2_入力'!H14="","",'2_入力'!H14)</f>
        <v>15</v>
      </c>
      <c r="K99" s="134"/>
      <c r="L99" s="131"/>
      <c r="M99" s="101"/>
      <c r="N99" s="101"/>
      <c r="O99" s="101"/>
      <c r="P99" s="118"/>
    </row>
    <row r="100" spans="1:16" ht="19.350000000000001" customHeight="1">
      <c r="A100" s="275">
        <v>6</v>
      </c>
      <c r="B100" s="357" t="str">
        <f>IF('2_入力'!F15="","",'2_入力'!F15)</f>
        <v>根　岸　悦　郎</v>
      </c>
      <c r="C100" s="358"/>
      <c r="D100" s="358"/>
      <c r="E100" s="358"/>
      <c r="F100" s="358"/>
      <c r="G100" s="358"/>
      <c r="H100" s="354" t="str">
        <f>IF('2_入力'!G15=1,"(CAP)","")</f>
        <v/>
      </c>
      <c r="I100" s="354"/>
      <c r="J100" s="128">
        <f>IF('2_入力'!H15="","",'2_入力'!H15)</f>
        <v>20</v>
      </c>
      <c r="K100" s="134"/>
      <c r="L100" s="131"/>
      <c r="M100" s="101"/>
      <c r="N100" s="101"/>
      <c r="O100" s="101"/>
      <c r="P100" s="118"/>
    </row>
    <row r="101" spans="1:16" ht="19.350000000000001" customHeight="1">
      <c r="A101" s="275">
        <v>7</v>
      </c>
      <c r="B101" s="357" t="str">
        <f>IF('2_入力'!F16="","",'2_入力'!F16)</f>
        <v>野　原　真之介</v>
      </c>
      <c r="C101" s="358"/>
      <c r="D101" s="358"/>
      <c r="E101" s="358"/>
      <c r="F101" s="358"/>
      <c r="G101" s="358"/>
      <c r="H101" s="354" t="str">
        <f>IF('2_入力'!G16=1,"(CAP)","")</f>
        <v/>
      </c>
      <c r="I101" s="354"/>
      <c r="J101" s="128">
        <f>IF('2_入力'!H16="","",'2_入力'!H16)</f>
        <v>23</v>
      </c>
      <c r="K101" s="134"/>
      <c r="L101" s="131"/>
      <c r="M101" s="101"/>
      <c r="N101" s="101"/>
      <c r="O101" s="101"/>
      <c r="P101" s="118"/>
    </row>
    <row r="102" spans="1:16" ht="19.350000000000001" customHeight="1">
      <c r="A102" s="275">
        <v>8</v>
      </c>
      <c r="B102" s="357" t="str">
        <f>IF('2_入力'!F17="","",'2_入力'!F17)</f>
        <v>原　田　　　悟</v>
      </c>
      <c r="C102" s="358"/>
      <c r="D102" s="358"/>
      <c r="E102" s="358"/>
      <c r="F102" s="358"/>
      <c r="G102" s="358"/>
      <c r="H102" s="354" t="str">
        <f>IF('2_入力'!G17=1,"(CAP)","")</f>
        <v/>
      </c>
      <c r="I102" s="354"/>
      <c r="J102" s="128">
        <f>IF('2_入力'!H17="","",'2_入力'!H17)</f>
        <v>31</v>
      </c>
      <c r="K102" s="134"/>
      <c r="L102" s="131"/>
      <c r="M102" s="101"/>
      <c r="N102" s="101"/>
      <c r="O102" s="101"/>
      <c r="P102" s="118"/>
    </row>
    <row r="103" spans="1:16" ht="19.350000000000001" customHeight="1">
      <c r="A103" s="275">
        <v>9</v>
      </c>
      <c r="B103" s="357" t="str">
        <f>IF('2_入力'!F18="","",'2_入力'!F18)</f>
        <v>平　野　信　二</v>
      </c>
      <c r="C103" s="358"/>
      <c r="D103" s="358"/>
      <c r="E103" s="358"/>
      <c r="F103" s="358"/>
      <c r="G103" s="358"/>
      <c r="H103" s="354" t="str">
        <f>IF('2_入力'!G18=1,"(CAP)","")</f>
        <v/>
      </c>
      <c r="I103" s="354"/>
      <c r="J103" s="128">
        <f>IF('2_入力'!H18="","",'2_入力'!H18)</f>
        <v>33</v>
      </c>
      <c r="K103" s="134"/>
      <c r="L103" s="131"/>
      <c r="M103" s="101"/>
      <c r="N103" s="101"/>
      <c r="O103" s="101"/>
      <c r="P103" s="118"/>
    </row>
    <row r="104" spans="1:16" ht="19.350000000000001" customHeight="1">
      <c r="A104" s="275">
        <v>10</v>
      </c>
      <c r="B104" s="357" t="str">
        <f>IF('2_入力'!F19="","",'2_入力'!F19)</f>
        <v>藤　井　スネ夫</v>
      </c>
      <c r="C104" s="358"/>
      <c r="D104" s="358"/>
      <c r="E104" s="358"/>
      <c r="F104" s="358"/>
      <c r="G104" s="358"/>
      <c r="H104" s="354" t="str">
        <f>IF('2_入力'!G19=1,"(CAP)","")</f>
        <v/>
      </c>
      <c r="I104" s="354"/>
      <c r="J104" s="128">
        <f>IF('2_入力'!H19="","",'2_入力'!H19)</f>
        <v>47</v>
      </c>
      <c r="K104" s="134"/>
      <c r="L104" s="131"/>
      <c r="M104" s="101"/>
      <c r="N104" s="101"/>
      <c r="O104" s="101"/>
      <c r="P104" s="118"/>
    </row>
    <row r="105" spans="1:16" ht="19.350000000000001" customHeight="1">
      <c r="A105" s="275">
        <v>11</v>
      </c>
      <c r="B105" s="357" t="str">
        <f>IF('2_入力'!F20="","",'2_入力'!F20)</f>
        <v>別　府　誠　二</v>
      </c>
      <c r="C105" s="358"/>
      <c r="D105" s="358"/>
      <c r="E105" s="358"/>
      <c r="F105" s="358"/>
      <c r="G105" s="358"/>
      <c r="H105" s="354" t="str">
        <f>IF('2_入力'!G20=1,"(CAP)","")</f>
        <v/>
      </c>
      <c r="I105" s="354"/>
      <c r="J105" s="128">
        <f>IF('2_入力'!H20="","",'2_入力'!H20)</f>
        <v>48</v>
      </c>
      <c r="K105" s="134"/>
      <c r="L105" s="131"/>
      <c r="M105" s="101"/>
      <c r="N105" s="101"/>
      <c r="O105" s="101"/>
      <c r="P105" s="118"/>
    </row>
    <row r="106" spans="1:16" ht="19.350000000000001" customHeight="1">
      <c r="A106" s="275">
        <v>12</v>
      </c>
      <c r="B106" s="357" t="str">
        <f>IF('2_入力'!F21="","",'2_入力'!F21)</f>
        <v>本　田　総一郎</v>
      </c>
      <c r="C106" s="358"/>
      <c r="D106" s="358"/>
      <c r="E106" s="358"/>
      <c r="F106" s="358"/>
      <c r="G106" s="358"/>
      <c r="H106" s="354" t="str">
        <f>IF('2_入力'!G21=1,"(CAP)","")</f>
        <v/>
      </c>
      <c r="I106" s="354"/>
      <c r="J106" s="128">
        <f>IF('2_入力'!H21="","",'2_入力'!H21)</f>
        <v>52</v>
      </c>
      <c r="K106" s="134"/>
      <c r="L106" s="131"/>
      <c r="M106" s="101"/>
      <c r="N106" s="101"/>
      <c r="O106" s="101"/>
      <c r="P106" s="118"/>
    </row>
    <row r="107" spans="1:16" ht="19.350000000000001" customHeight="1">
      <c r="A107" s="275">
        <v>13</v>
      </c>
      <c r="B107" s="357" t="str">
        <f>IF('2_入力'!F22="","",'2_入力'!F22)</f>
        <v>前　田　太　一</v>
      </c>
      <c r="C107" s="358"/>
      <c r="D107" s="358"/>
      <c r="E107" s="358"/>
      <c r="F107" s="358"/>
      <c r="G107" s="358"/>
      <c r="H107" s="354" t="str">
        <f>IF('2_入力'!G22=1,"(CAP)","")</f>
        <v/>
      </c>
      <c r="I107" s="354"/>
      <c r="J107" s="128">
        <f>IF('2_入力'!H22="","",'2_入力'!H22)</f>
        <v>55</v>
      </c>
      <c r="K107" s="134"/>
      <c r="L107" s="131"/>
      <c r="M107" s="101"/>
      <c r="N107" s="101"/>
      <c r="O107" s="101"/>
      <c r="P107" s="118"/>
    </row>
    <row r="108" spans="1:16" ht="19.350000000000001" customHeight="1">
      <c r="A108" s="275">
        <v>14</v>
      </c>
      <c r="B108" s="357" t="str">
        <f>IF('2_入力'!F23="","",'2_入力'!F23)</f>
        <v>水　野　主　税</v>
      </c>
      <c r="C108" s="358"/>
      <c r="D108" s="358"/>
      <c r="E108" s="358"/>
      <c r="F108" s="358"/>
      <c r="G108" s="358"/>
      <c r="H108" s="354" t="str">
        <f>IF('2_入力'!G23=1,"(CAP)","")</f>
        <v/>
      </c>
      <c r="I108" s="354"/>
      <c r="J108" s="128">
        <f>IF('2_入力'!H23="","",'2_入力'!H23)</f>
        <v>60</v>
      </c>
      <c r="K108" s="134"/>
      <c r="L108" s="131"/>
      <c r="M108" s="101"/>
      <c r="N108" s="101"/>
      <c r="O108" s="101"/>
      <c r="P108" s="118"/>
    </row>
    <row r="109" spans="1:16" ht="19.350000000000001" customHeight="1">
      <c r="A109" s="275">
        <v>15</v>
      </c>
      <c r="B109" s="357" t="str">
        <f>IF('2_入力'!F24="","",'2_入力'!F24)</f>
        <v/>
      </c>
      <c r="C109" s="358"/>
      <c r="D109" s="358"/>
      <c r="E109" s="358"/>
      <c r="F109" s="358"/>
      <c r="G109" s="358"/>
      <c r="H109" s="354" t="str">
        <f>IF('2_入力'!G24=1,"(CAP)","")</f>
        <v/>
      </c>
      <c r="I109" s="354"/>
      <c r="J109" s="128" t="str">
        <f>IF('2_入力'!H24="","",'2_入力'!H24)</f>
        <v/>
      </c>
      <c r="K109" s="134"/>
      <c r="L109" s="131"/>
      <c r="M109" s="101"/>
      <c r="N109" s="101"/>
      <c r="O109" s="101"/>
      <c r="P109" s="118"/>
    </row>
    <row r="110" spans="1:16" ht="19.350000000000001" customHeight="1">
      <c r="A110" s="275">
        <v>16</v>
      </c>
      <c r="B110" s="357" t="str">
        <f>IF('2_入力'!F25="","",'2_入力'!F25)</f>
        <v/>
      </c>
      <c r="C110" s="358"/>
      <c r="D110" s="358"/>
      <c r="E110" s="358"/>
      <c r="F110" s="358"/>
      <c r="G110" s="358"/>
      <c r="H110" s="354" t="str">
        <f>IF('2_入力'!G25=1,"(CAP)","")</f>
        <v/>
      </c>
      <c r="I110" s="354"/>
      <c r="J110" s="128" t="str">
        <f>IF('2_入力'!H25="","",'2_入力'!H25)</f>
        <v/>
      </c>
      <c r="K110" s="135"/>
      <c r="L110" s="132"/>
      <c r="M110" s="100"/>
      <c r="N110" s="100"/>
      <c r="O110" s="100"/>
      <c r="P110" s="119"/>
    </row>
    <row r="111" spans="1:16" ht="19.350000000000001" customHeight="1">
      <c r="A111" s="275">
        <v>17</v>
      </c>
      <c r="B111" s="357" t="str">
        <f>IF('2_入力'!F26="","",'2_入力'!F26)</f>
        <v/>
      </c>
      <c r="C111" s="358"/>
      <c r="D111" s="358"/>
      <c r="E111" s="358"/>
      <c r="F111" s="358"/>
      <c r="G111" s="358"/>
      <c r="H111" s="354" t="str">
        <f>IF('2_入力'!G26=1,"(CAP)","")</f>
        <v/>
      </c>
      <c r="I111" s="354"/>
      <c r="J111" s="128" t="str">
        <f>IF('2_入力'!H26="","",'2_入力'!H26)</f>
        <v/>
      </c>
      <c r="K111" s="135"/>
      <c r="L111" s="132"/>
      <c r="M111" s="100"/>
      <c r="N111" s="100"/>
      <c r="O111" s="100"/>
      <c r="P111" s="119"/>
    </row>
    <row r="112" spans="1:16" ht="19.350000000000001" customHeight="1" thickBot="1">
      <c r="A112" s="276">
        <v>18</v>
      </c>
      <c r="B112" s="363" t="str">
        <f>IF('2_入力'!F27="","",'2_入力'!F27)</f>
        <v/>
      </c>
      <c r="C112" s="360"/>
      <c r="D112" s="360"/>
      <c r="E112" s="360"/>
      <c r="F112" s="360"/>
      <c r="G112" s="360"/>
      <c r="H112" s="364" t="str">
        <f>IF('2_入力'!G27=1,"(CAP)","")</f>
        <v/>
      </c>
      <c r="I112" s="364"/>
      <c r="J112" s="129" t="str">
        <f>IF('2_入力'!H27="","",'2_入力'!H27)</f>
        <v/>
      </c>
      <c r="K112" s="136"/>
      <c r="L112" s="87"/>
      <c r="M112" s="88"/>
      <c r="N112" s="88"/>
      <c r="O112" s="88"/>
      <c r="P112" s="120"/>
    </row>
    <row r="113" spans="1:36" ht="19.350000000000001" customHeight="1" thickTop="1">
      <c r="A113" s="368" t="s">
        <v>4</v>
      </c>
      <c r="B113" s="368"/>
      <c r="C113" s="368"/>
      <c r="D113" s="384" t="str">
        <f>IF('2_入力'!$F$28="","",'2_入力'!$F$28)</f>
        <v>広　島　周　徒</v>
      </c>
      <c r="E113" s="384"/>
      <c r="F113" s="384"/>
      <c r="G113" s="384"/>
      <c r="H113" s="384"/>
      <c r="I113" s="384"/>
      <c r="J113" s="263"/>
      <c r="K113" s="262"/>
      <c r="L113" s="263"/>
      <c r="M113" s="264"/>
      <c r="N113" s="124"/>
      <c r="O113" s="125"/>
      <c r="P113" s="126"/>
    </row>
    <row r="114" spans="1:36" ht="19.350000000000001" customHeight="1" thickBot="1">
      <c r="A114" s="359" t="s">
        <v>28</v>
      </c>
      <c r="B114" s="359"/>
      <c r="C114" s="359"/>
      <c r="D114" s="360" t="str">
        <f>IF('2_入力'!$F$29="","",'2_入力'!$F$29)</f>
        <v>福　岡　周　太</v>
      </c>
      <c r="E114" s="360"/>
      <c r="F114" s="360"/>
      <c r="G114" s="360"/>
      <c r="H114" s="360"/>
      <c r="I114" s="360"/>
      <c r="J114" s="265"/>
      <c r="K114" s="265"/>
      <c r="L114" s="265"/>
      <c r="M114" s="266"/>
      <c r="N114" s="87"/>
      <c r="O114" s="88"/>
      <c r="P114" s="120"/>
    </row>
    <row r="115" spans="1:36" ht="20.100000000000001" customHeight="1" thickTop="1">
      <c r="A115" s="277" t="s">
        <v>140</v>
      </c>
      <c r="B115" s="178"/>
      <c r="C115" s="178"/>
      <c r="D115" s="178"/>
      <c r="E115" s="178"/>
      <c r="F115" s="178"/>
      <c r="G115" s="115"/>
      <c r="H115" s="115"/>
      <c r="I115" s="115"/>
      <c r="J115" s="115"/>
      <c r="K115" s="196"/>
      <c r="L115" s="351" t="s">
        <v>124</v>
      </c>
      <c r="M115" s="352"/>
      <c r="N115" s="352"/>
      <c r="O115" s="352"/>
      <c r="P115" s="353"/>
    </row>
    <row r="116" spans="1:36" ht="20.100000000000001" customHeight="1">
      <c r="A116" s="20" t="s">
        <v>139</v>
      </c>
      <c r="F116" s="116"/>
      <c r="G116" s="116"/>
      <c r="H116" s="116"/>
      <c r="I116" s="116"/>
      <c r="J116" s="116"/>
      <c r="K116" s="124"/>
      <c r="L116" s="198"/>
      <c r="M116" s="199"/>
      <c r="N116" s="199"/>
      <c r="O116" s="199"/>
      <c r="P116" s="200"/>
    </row>
    <row r="117" spans="1:36" ht="20.100000000000001" customHeight="1">
      <c r="A117" s="20" t="s">
        <v>138</v>
      </c>
      <c r="F117" s="116"/>
      <c r="G117" s="116"/>
      <c r="H117" s="116"/>
      <c r="I117" s="116"/>
      <c r="J117" s="116"/>
      <c r="K117" s="124"/>
      <c r="L117" s="201"/>
      <c r="P117" s="189"/>
    </row>
    <row r="118" spans="1:36" ht="20.100000000000001" customHeight="1">
      <c r="A118" s="20" t="s">
        <v>137</v>
      </c>
      <c r="F118" s="116"/>
      <c r="G118" s="116"/>
      <c r="H118" s="116"/>
      <c r="I118" s="116"/>
      <c r="J118" s="116"/>
      <c r="K118" s="124"/>
      <c r="L118" s="201"/>
      <c r="P118" s="189"/>
    </row>
    <row r="119" spans="1:36" ht="6" customHeight="1" thickBot="1">
      <c r="A119" s="278"/>
      <c r="B119" s="190"/>
      <c r="C119" s="190"/>
      <c r="D119" s="190"/>
      <c r="E119" s="190"/>
      <c r="F119" s="190"/>
      <c r="G119" s="190"/>
      <c r="H119" s="190"/>
      <c r="I119" s="190"/>
      <c r="J119" s="190"/>
      <c r="K119" s="197"/>
      <c r="L119" s="195"/>
      <c r="M119" s="190"/>
      <c r="N119" s="190"/>
      <c r="O119" s="190"/>
      <c r="P119" s="191"/>
    </row>
    <row r="120" spans="1:36" ht="22.15" customHeight="1" thickTop="1">
      <c r="A120" s="277" t="s">
        <v>136</v>
      </c>
      <c r="B120" s="178"/>
      <c r="C120" s="178"/>
      <c r="D120" s="115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88"/>
    </row>
    <row r="121" spans="1:36" ht="22.15" customHeight="1">
      <c r="A121" s="20" t="s">
        <v>135</v>
      </c>
      <c r="D121" s="116"/>
      <c r="E121" s="116"/>
      <c r="F121" s="116"/>
      <c r="G121" s="116"/>
      <c r="H121" s="116"/>
      <c r="I121" s="20" t="s">
        <v>123</v>
      </c>
      <c r="J121" s="192"/>
      <c r="L121" s="116"/>
      <c r="M121" s="116"/>
      <c r="N121" s="116"/>
      <c r="O121" s="116"/>
      <c r="P121" s="189"/>
    </row>
    <row r="122" spans="1:36" ht="6" customHeight="1">
      <c r="P122" s="189"/>
    </row>
    <row r="123" spans="1:36" ht="16.149999999999999" customHeight="1"/>
    <row r="124" spans="1:36" ht="22.15" customHeight="1">
      <c r="R124" s="267" t="s">
        <v>131</v>
      </c>
      <c r="S124" s="268"/>
      <c r="T124" s="176"/>
      <c r="U124" s="210" t="s">
        <v>82</v>
      </c>
      <c r="V124" s="211"/>
      <c r="W124" s="211"/>
      <c r="X124" s="211"/>
      <c r="Y124" s="211"/>
      <c r="Z124" s="211"/>
      <c r="AA124" s="211"/>
      <c r="AB124" s="212" t="s">
        <v>17</v>
      </c>
      <c r="AC124" s="193"/>
      <c r="AD124" s="193"/>
      <c r="AE124" s="213"/>
      <c r="AF124" s="99"/>
      <c r="AG124" s="212" t="s">
        <v>16</v>
      </c>
      <c r="AH124" s="193"/>
      <c r="AI124" s="193"/>
      <c r="AJ124" s="218"/>
    </row>
    <row r="125" spans="1:36" ht="22.15" customHeight="1">
      <c r="R125" s="176"/>
      <c r="S125" s="176"/>
      <c r="T125" s="176"/>
      <c r="U125" s="210" t="s">
        <v>83</v>
      </c>
      <c r="V125" s="211"/>
      <c r="W125" s="211"/>
      <c r="X125" s="211"/>
      <c r="Y125" s="211"/>
      <c r="Z125" s="211"/>
      <c r="AA125" s="211"/>
      <c r="AB125" s="212" t="s">
        <v>17</v>
      </c>
      <c r="AC125" s="193"/>
      <c r="AD125" s="193"/>
      <c r="AE125" s="213"/>
      <c r="AF125" s="99"/>
      <c r="AG125" s="212" t="s">
        <v>16</v>
      </c>
      <c r="AH125" s="193"/>
      <c r="AI125" s="193"/>
      <c r="AJ125" s="218"/>
    </row>
    <row r="126" spans="1:36" ht="22.15" customHeight="1">
      <c r="R126" s="176"/>
      <c r="S126" s="176"/>
      <c r="T126" s="176"/>
      <c r="U126" s="210" t="s">
        <v>84</v>
      </c>
      <c r="V126" s="211"/>
      <c r="W126" s="211"/>
      <c r="X126" s="211"/>
      <c r="Y126" s="211"/>
      <c r="Z126" s="211"/>
      <c r="AA126" s="211"/>
      <c r="AB126" s="212" t="s">
        <v>17</v>
      </c>
      <c r="AC126" s="193"/>
      <c r="AD126" s="193"/>
      <c r="AE126" s="213"/>
      <c r="AF126" s="99"/>
      <c r="AG126" s="212" t="s">
        <v>16</v>
      </c>
      <c r="AH126" s="193"/>
      <c r="AI126" s="193"/>
      <c r="AJ126" s="218"/>
    </row>
    <row r="127" spans="1:36" ht="22.15" customHeight="1">
      <c r="R127" s="176"/>
      <c r="S127" s="176"/>
      <c r="T127" s="176"/>
      <c r="U127" s="210" t="s">
        <v>85</v>
      </c>
      <c r="V127" s="211"/>
      <c r="W127" s="211"/>
      <c r="X127" s="211"/>
      <c r="Y127" s="211"/>
      <c r="Z127" s="211"/>
      <c r="AA127" s="211"/>
      <c r="AB127" s="212" t="s">
        <v>17</v>
      </c>
      <c r="AC127" s="193"/>
      <c r="AD127" s="193"/>
      <c r="AE127" s="213"/>
      <c r="AF127" s="99"/>
      <c r="AG127" s="212" t="s">
        <v>16</v>
      </c>
      <c r="AH127" s="193"/>
      <c r="AI127" s="193"/>
      <c r="AJ127" s="218"/>
    </row>
    <row r="128" spans="1:36" ht="22.15" customHeight="1">
      <c r="R128" s="176"/>
      <c r="S128" s="176"/>
      <c r="T128" s="176"/>
      <c r="U128" s="210" t="s">
        <v>117</v>
      </c>
      <c r="V128" s="211"/>
      <c r="W128" s="211"/>
      <c r="X128" s="211"/>
      <c r="Y128" s="211"/>
      <c r="Z128" s="211"/>
      <c r="AA128" s="211"/>
      <c r="AB128" s="212" t="s">
        <v>17</v>
      </c>
      <c r="AC128" s="193"/>
      <c r="AD128" s="193"/>
      <c r="AE128" s="213"/>
      <c r="AF128" s="99"/>
      <c r="AG128" s="212" t="s">
        <v>16</v>
      </c>
      <c r="AH128" s="193"/>
      <c r="AI128" s="193"/>
      <c r="AJ128" s="218"/>
    </row>
    <row r="129" spans="18:36" ht="4.1500000000000004" customHeight="1" thickBot="1">
      <c r="R129" s="177"/>
      <c r="S129" s="177"/>
      <c r="T129" s="177"/>
      <c r="U129" s="210"/>
      <c r="V129" s="211"/>
      <c r="W129" s="211"/>
      <c r="X129" s="211"/>
      <c r="Y129" s="211"/>
      <c r="Z129" s="211"/>
      <c r="AA129" s="211"/>
      <c r="AB129" s="212"/>
      <c r="AE129" s="213"/>
      <c r="AF129" s="99"/>
      <c r="AG129" s="212"/>
      <c r="AJ129" s="269"/>
    </row>
    <row r="130" spans="18:36" ht="24" customHeight="1" thickTop="1" thickBot="1">
      <c r="R130" s="215" t="s">
        <v>132</v>
      </c>
      <c r="S130" s="215"/>
      <c r="T130" s="215"/>
      <c r="U130" s="215"/>
      <c r="V130" s="215"/>
      <c r="W130" s="215"/>
      <c r="X130" s="215"/>
      <c r="Y130" s="215"/>
      <c r="Z130" s="215"/>
      <c r="AA130" s="216"/>
      <c r="AB130" s="114" t="s">
        <v>17</v>
      </c>
      <c r="AC130" s="369"/>
      <c r="AD130" s="369"/>
      <c r="AE130" s="370" t="s">
        <v>18</v>
      </c>
      <c r="AF130" s="371"/>
      <c r="AG130" s="371"/>
      <c r="AH130" s="369"/>
      <c r="AI130" s="369"/>
      <c r="AJ130" s="270" t="s">
        <v>16</v>
      </c>
    </row>
    <row r="131" spans="18:36" ht="24" customHeight="1" thickTop="1" thickBot="1">
      <c r="R131" s="215" t="s">
        <v>133</v>
      </c>
      <c r="S131" s="215"/>
      <c r="T131" s="215"/>
      <c r="U131" s="215"/>
      <c r="V131" s="215"/>
      <c r="W131" s="215"/>
      <c r="X131" s="215"/>
      <c r="Y131" s="215"/>
      <c r="Z131" s="215"/>
      <c r="AA131" s="215"/>
      <c r="AB131" s="372"/>
      <c r="AC131" s="369"/>
      <c r="AD131" s="369"/>
      <c r="AE131" s="369"/>
      <c r="AF131" s="369"/>
      <c r="AG131" s="369"/>
      <c r="AH131" s="369"/>
      <c r="AI131" s="369"/>
      <c r="AJ131" s="373"/>
    </row>
    <row r="132" spans="18:36" ht="24" customHeight="1" thickTop="1">
      <c r="R132" s="271" t="s">
        <v>134</v>
      </c>
      <c r="S132" s="271"/>
      <c r="T132" s="271"/>
      <c r="U132" s="271"/>
      <c r="V132" s="271"/>
      <c r="W132" s="271"/>
      <c r="X132" s="271"/>
      <c r="Y132" s="271"/>
      <c r="Z132" s="271"/>
      <c r="AA132" s="271"/>
      <c r="AB132" s="374"/>
      <c r="AC132" s="375"/>
      <c r="AD132" s="375"/>
      <c r="AE132" s="375"/>
      <c r="AF132" s="375"/>
      <c r="AG132" s="375"/>
      <c r="AH132" s="375"/>
      <c r="AI132" s="375"/>
      <c r="AJ132" s="376"/>
    </row>
  </sheetData>
  <sheetProtection sheet="1" objects="1" scenarios="1"/>
  <mergeCells count="126">
    <mergeCell ref="AG2:AJ2"/>
    <mergeCell ref="A61:C61"/>
    <mergeCell ref="A6:C6"/>
    <mergeCell ref="AI9:AJ9"/>
    <mergeCell ref="T9:U9"/>
    <mergeCell ref="W9:X9"/>
    <mergeCell ref="Y9:Z9"/>
    <mergeCell ref="AB9:AC9"/>
    <mergeCell ref="AD9:AE9"/>
    <mergeCell ref="R8:AJ8"/>
    <mergeCell ref="AG9:AH9"/>
    <mergeCell ref="U3:AD3"/>
    <mergeCell ref="Z6:AJ6"/>
    <mergeCell ref="J93:J94"/>
    <mergeCell ref="K93:K94"/>
    <mergeCell ref="H85:I85"/>
    <mergeCell ref="D61:O61"/>
    <mergeCell ref="B85:G85"/>
    <mergeCell ref="H96:I96"/>
    <mergeCell ref="H71:I71"/>
    <mergeCell ref="B83:G83"/>
    <mergeCell ref="H83:I83"/>
    <mergeCell ref="B84:G84"/>
    <mergeCell ref="H84:I84"/>
    <mergeCell ref="H73:I73"/>
    <mergeCell ref="H76:I76"/>
    <mergeCell ref="H95:I95"/>
    <mergeCell ref="B96:G96"/>
    <mergeCell ref="B74:G74"/>
    <mergeCell ref="H74:I74"/>
    <mergeCell ref="L66:P66"/>
    <mergeCell ref="H72:I72"/>
    <mergeCell ref="B82:G82"/>
    <mergeCell ref="H82:I82"/>
    <mergeCell ref="B69:G69"/>
    <mergeCell ref="H69:I69"/>
    <mergeCell ref="B75:G75"/>
    <mergeCell ref="P1:S1"/>
    <mergeCell ref="L58:P58"/>
    <mergeCell ref="A4:C4"/>
    <mergeCell ref="A3:C3"/>
    <mergeCell ref="Q3:S3"/>
    <mergeCell ref="E3:N3"/>
    <mergeCell ref="R9:S9"/>
    <mergeCell ref="B78:G78"/>
    <mergeCell ref="A66:I67"/>
    <mergeCell ref="J66:J67"/>
    <mergeCell ref="K66:K67"/>
    <mergeCell ref="H75:I75"/>
    <mergeCell ref="B76:G76"/>
    <mergeCell ref="H77:I77"/>
    <mergeCell ref="B70:G70"/>
    <mergeCell ref="B73:G73"/>
    <mergeCell ref="B71:G71"/>
    <mergeCell ref="B72:G72"/>
    <mergeCell ref="H70:I70"/>
    <mergeCell ref="B77:G77"/>
    <mergeCell ref="B68:G68"/>
    <mergeCell ref="H68:I68"/>
    <mergeCell ref="I6:Q6"/>
    <mergeCell ref="F2:AE2"/>
    <mergeCell ref="D113:I113"/>
    <mergeCell ref="H109:I109"/>
    <mergeCell ref="B110:G110"/>
    <mergeCell ref="H110:I110"/>
    <mergeCell ref="B104:G104"/>
    <mergeCell ref="H104:I104"/>
    <mergeCell ref="H105:I105"/>
    <mergeCell ref="B79:G79"/>
    <mergeCell ref="H78:I78"/>
    <mergeCell ref="B108:G108"/>
    <mergeCell ref="H108:I108"/>
    <mergeCell ref="B81:G81"/>
    <mergeCell ref="H81:I81"/>
    <mergeCell ref="A93:I94"/>
    <mergeCell ref="H79:I79"/>
    <mergeCell ref="B80:G80"/>
    <mergeCell ref="H80:I80"/>
    <mergeCell ref="AC130:AD130"/>
    <mergeCell ref="AE130:AG130"/>
    <mergeCell ref="AH130:AI130"/>
    <mergeCell ref="AB131:AJ131"/>
    <mergeCell ref="AB132:AJ132"/>
    <mergeCell ref="D4:Q4"/>
    <mergeCell ref="G6:H6"/>
    <mergeCell ref="R4:S4"/>
    <mergeCell ref="T4:X4"/>
    <mergeCell ref="R6:S6"/>
    <mergeCell ref="T6:V6"/>
    <mergeCell ref="D6:F6"/>
    <mergeCell ref="B106:G106"/>
    <mergeCell ref="H106:I106"/>
    <mergeCell ref="B107:G107"/>
    <mergeCell ref="H107:I107"/>
    <mergeCell ref="B105:G105"/>
    <mergeCell ref="A86:C86"/>
    <mergeCell ref="A87:C87"/>
    <mergeCell ref="D86:I86"/>
    <mergeCell ref="D87:I87"/>
    <mergeCell ref="H100:I100"/>
    <mergeCell ref="B101:G101"/>
    <mergeCell ref="B97:G97"/>
    <mergeCell ref="L115:P115"/>
    <mergeCell ref="H97:I97"/>
    <mergeCell ref="A88:C88"/>
    <mergeCell ref="H101:I101"/>
    <mergeCell ref="B102:G102"/>
    <mergeCell ref="B100:G100"/>
    <mergeCell ref="A114:C114"/>
    <mergeCell ref="D114:I114"/>
    <mergeCell ref="L93:P93"/>
    <mergeCell ref="B111:G111"/>
    <mergeCell ref="H111:I111"/>
    <mergeCell ref="B112:G112"/>
    <mergeCell ref="H112:I112"/>
    <mergeCell ref="B95:G95"/>
    <mergeCell ref="D88:O88"/>
    <mergeCell ref="A113:C113"/>
    <mergeCell ref="B109:G109"/>
    <mergeCell ref="B98:G98"/>
    <mergeCell ref="H98:I98"/>
    <mergeCell ref="B99:G99"/>
    <mergeCell ref="H99:I99"/>
    <mergeCell ref="H102:I102"/>
    <mergeCell ref="B103:G103"/>
    <mergeCell ref="H103:I103"/>
  </mergeCells>
  <phoneticPr fontId="1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65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6"/>
  <sheetViews>
    <sheetView showGridLines="0" workbookViewId="0">
      <selection activeCell="K11" sqref="K11"/>
    </sheetView>
  </sheetViews>
  <sheetFormatPr defaultColWidth="3.625" defaultRowHeight="23.1" customHeight="1"/>
  <cols>
    <col min="1" max="4" width="3.625" style="181"/>
    <col min="5" max="5" width="2.625" style="181" customWidth="1"/>
    <col min="6" max="8" width="3.625" style="181"/>
    <col min="9" max="9" width="2.625" style="181" customWidth="1"/>
    <col min="10" max="10" width="3.625" style="182"/>
    <col min="11" max="14" width="3.625" style="181"/>
    <col min="15" max="15" width="4.625" style="181" customWidth="1"/>
    <col min="16" max="16384" width="3.625" style="181"/>
  </cols>
  <sheetData>
    <row r="1" spans="2:19" ht="13.5">
      <c r="B1" s="181" t="s">
        <v>24</v>
      </c>
      <c r="J1" s="420" t="s">
        <v>15</v>
      </c>
      <c r="K1" s="420"/>
      <c r="L1" s="420"/>
      <c r="M1" s="420"/>
      <c r="N1" s="420"/>
      <c r="O1" s="420"/>
      <c r="P1" s="420"/>
      <c r="Q1" s="420"/>
      <c r="R1" s="420"/>
      <c r="S1" s="420"/>
    </row>
    <row r="2" spans="2:19" ht="18" customHeight="1">
      <c r="B2" s="261"/>
      <c r="C2" s="261"/>
      <c r="F2" s="181" t="s">
        <v>120</v>
      </c>
      <c r="J2" s="258" t="s">
        <v>122</v>
      </c>
      <c r="K2" s="260">
        <v>1</v>
      </c>
      <c r="L2" s="260">
        <v>2</v>
      </c>
      <c r="M2" s="260">
        <v>3</v>
      </c>
      <c r="N2" s="260">
        <v>4</v>
      </c>
      <c r="O2" s="225" t="s">
        <v>121</v>
      </c>
      <c r="P2" s="260">
        <v>1</v>
      </c>
      <c r="Q2" s="260">
        <v>2</v>
      </c>
      <c r="R2" s="260">
        <v>3</v>
      </c>
      <c r="S2" s="260">
        <v>4</v>
      </c>
    </row>
    <row r="3" spans="2:19" ht="3" customHeight="1">
      <c r="J3" s="258"/>
      <c r="K3" s="259"/>
      <c r="L3" s="259"/>
      <c r="M3" s="259"/>
      <c r="N3" s="259"/>
      <c r="O3" s="259"/>
      <c r="P3" s="259"/>
      <c r="Q3" s="259"/>
      <c r="R3" s="259"/>
      <c r="S3" s="259"/>
    </row>
    <row r="4" spans="2:19" ht="18" customHeight="1">
      <c r="B4" s="261"/>
      <c r="C4" s="261"/>
      <c r="D4" s="261"/>
      <c r="F4" s="181" t="s">
        <v>120</v>
      </c>
      <c r="J4" s="258" t="s">
        <v>119</v>
      </c>
      <c r="K4" s="260">
        <v>1</v>
      </c>
      <c r="L4" s="260">
        <v>2</v>
      </c>
      <c r="M4" s="260">
        <v>3</v>
      </c>
      <c r="N4" s="260">
        <v>4</v>
      </c>
      <c r="O4" s="225" t="s">
        <v>118</v>
      </c>
      <c r="P4" s="260">
        <v>1</v>
      </c>
      <c r="Q4" s="260">
        <v>2</v>
      </c>
      <c r="R4" s="260">
        <v>3</v>
      </c>
      <c r="S4" s="260">
        <v>4</v>
      </c>
    </row>
    <row r="5" spans="2:19" ht="3" customHeight="1"/>
    <row r="6" spans="2:19" ht="18" customHeight="1">
      <c r="B6" s="261"/>
      <c r="C6" s="261"/>
      <c r="D6" s="261"/>
      <c r="F6" s="181" t="s">
        <v>117</v>
      </c>
    </row>
  </sheetData>
  <mergeCells count="1">
    <mergeCell ref="J1:S1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29"/>
  <sheetViews>
    <sheetView workbookViewId="0">
      <selection activeCell="B3" sqref="B3"/>
    </sheetView>
  </sheetViews>
  <sheetFormatPr defaultColWidth="9" defaultRowHeight="13.5"/>
  <cols>
    <col min="1" max="1" width="10.625" style="6" bestFit="1" customWidth="1"/>
    <col min="2" max="2" width="16.625" style="6" customWidth="1"/>
    <col min="3" max="3" width="4.125" style="6" customWidth="1"/>
    <col min="4" max="4" width="4.625" style="6" customWidth="1"/>
    <col min="5" max="5" width="1.625" style="6" customWidth="1"/>
    <col min="6" max="6" width="16.625" style="6" customWidth="1"/>
    <col min="7" max="7" width="4.125" style="6" bestFit="1" customWidth="1"/>
    <col min="8" max="8" width="4.625" style="6" customWidth="1"/>
    <col min="9" max="9" width="9" style="6"/>
    <col min="10" max="10" width="4.625" style="6" customWidth="1"/>
    <col min="11" max="11" width="9" style="6"/>
    <col min="12" max="12" width="2.875" style="6" bestFit="1" customWidth="1"/>
    <col min="13" max="16" width="9" style="6"/>
    <col min="17" max="17" width="9.5" style="6" bestFit="1" customWidth="1"/>
    <col min="18" max="16384" width="9" style="6"/>
  </cols>
  <sheetData>
    <row r="1" spans="1:18">
      <c r="A1" s="4" t="s">
        <v>8</v>
      </c>
      <c r="B1" s="423" t="s">
        <v>157</v>
      </c>
      <c r="C1" s="423"/>
      <c r="D1" s="423"/>
      <c r="E1" s="423"/>
      <c r="F1" s="423"/>
      <c r="G1" s="423"/>
      <c r="H1" s="423"/>
      <c r="I1" s="5" t="str">
        <f>IF(大会名="","←大会名を入力してください","")</f>
        <v/>
      </c>
    </row>
    <row r="2" spans="1:18">
      <c r="A2" s="4" t="s">
        <v>0</v>
      </c>
      <c r="B2" s="424" t="str">
        <f>IF(Game.No="","",IF(VLOOKUP(Game.No,game_list,4,FALSE)="","",VLOOKUP(Game.No,game_list,4,FALSE)))</f>
        <v>□□市総合体育館</v>
      </c>
      <c r="C2" s="425"/>
      <c r="D2" s="425"/>
      <c r="E2" s="425"/>
      <c r="F2" s="425"/>
      <c r="G2" s="425"/>
      <c r="H2" s="425"/>
      <c r="I2" s="5"/>
      <c r="L2" s="152"/>
    </row>
    <row r="3" spans="1:18">
      <c r="A3" s="4" t="s">
        <v>127</v>
      </c>
      <c r="B3" s="33" t="s">
        <v>167</v>
      </c>
      <c r="C3" s="5" t="str">
        <f>IF(Game.No="","←Game.Noを入力してください","")</f>
        <v/>
      </c>
      <c r="J3" s="154" t="s">
        <v>99</v>
      </c>
      <c r="K3" s="155"/>
      <c r="L3" s="155"/>
      <c r="M3" s="155"/>
      <c r="N3" s="155"/>
      <c r="O3" s="155"/>
      <c r="P3" s="155"/>
      <c r="Q3" s="155"/>
      <c r="R3" s="156"/>
    </row>
    <row r="4" spans="1:18">
      <c r="A4" s="4" t="s">
        <v>126</v>
      </c>
      <c r="B4" s="242">
        <f>IF(Game.No="","",IF(VLOOKUP(Game.No,game_list,2,FALSE)="","",VLOOKUP(Game.No,game_list,2,FALSE)))</f>
        <v>43872</v>
      </c>
      <c r="C4" s="38"/>
      <c r="J4" s="157" t="s">
        <v>141</v>
      </c>
      <c r="K4" s="153"/>
      <c r="L4" s="153"/>
      <c r="M4" s="153"/>
      <c r="N4" s="153"/>
      <c r="O4" s="153"/>
      <c r="P4" s="153"/>
      <c r="Q4" s="153"/>
      <c r="R4" s="158"/>
    </row>
    <row r="5" spans="1:18">
      <c r="A5" s="4" t="s">
        <v>22</v>
      </c>
      <c r="B5" s="58">
        <f>IF(Game.No="","",IF(VLOOKUP(Game.No,game_list,3,FALSE)="","",VLOOKUP(Game.No,game_list,3,FALSE)))</f>
        <v>0.5625</v>
      </c>
      <c r="C5" s="38"/>
      <c r="J5" s="159" t="s">
        <v>142</v>
      </c>
      <c r="K5" s="153"/>
      <c r="L5" s="153"/>
      <c r="M5" s="153"/>
      <c r="N5" s="153"/>
      <c r="O5" s="153"/>
      <c r="P5" s="153"/>
      <c r="Q5" s="153"/>
      <c r="R5" s="158"/>
    </row>
    <row r="6" spans="1:18">
      <c r="J6" s="157" t="s">
        <v>104</v>
      </c>
      <c r="K6" s="153"/>
      <c r="L6" s="153"/>
      <c r="M6" s="153"/>
      <c r="N6" s="153"/>
      <c r="O6" s="153"/>
      <c r="P6" s="153"/>
      <c r="Q6" s="153"/>
      <c r="R6" s="158"/>
    </row>
    <row r="7" spans="1:18" ht="15" thickBot="1">
      <c r="A7" s="4"/>
      <c r="B7" s="7" t="s">
        <v>6</v>
      </c>
      <c r="C7" s="426" t="s">
        <v>43</v>
      </c>
      <c r="D7" s="426"/>
      <c r="E7" s="8"/>
      <c r="F7" s="7" t="s">
        <v>7</v>
      </c>
      <c r="G7" s="426" t="s">
        <v>43</v>
      </c>
      <c r="H7" s="426"/>
      <c r="J7" s="160"/>
      <c r="K7" s="153"/>
      <c r="L7" s="153"/>
      <c r="M7" s="153"/>
      <c r="N7" s="153"/>
      <c r="O7" s="153"/>
      <c r="P7" s="153"/>
      <c r="Q7" s="153"/>
      <c r="R7" s="158"/>
    </row>
    <row r="8" spans="1:18" ht="14.25" thickBot="1">
      <c r="A8" s="4" t="s">
        <v>2</v>
      </c>
      <c r="B8" s="59" t="str">
        <f>IF(A記号="","",HLOOKUP(A記号&amp;1,team_list,2,FALSE))</f>
        <v>東西大学</v>
      </c>
      <c r="C8" s="421" t="str">
        <f>IF(Game.No="","",IF(VLOOKUP(Game.No,game_list,5,FALSE)="","",VLOOKUP(Game.No,game_list,5,FALSE)))</f>
        <v>m1</v>
      </c>
      <c r="D8" s="422"/>
      <c r="E8" s="8"/>
      <c r="F8" s="59" t="str">
        <f>IF(B記号="","",HLOOKUP(B記号&amp;1,team_list,2,FALSE))</f>
        <v>南北銀行</v>
      </c>
      <c r="G8" s="421" t="str">
        <f>IF(Game.No="","",IF(VLOOKUP(Game.No,game_list,6,FALSE)="","",VLOOKUP(Game.No,game_list,6,FALSE)))</f>
        <v>m2</v>
      </c>
      <c r="H8" s="422"/>
      <c r="J8" s="161" t="s">
        <v>93</v>
      </c>
      <c r="K8" s="153"/>
      <c r="L8" s="153"/>
      <c r="M8" s="153"/>
      <c r="N8" s="153"/>
      <c r="O8" s="153"/>
      <c r="P8" s="153"/>
      <c r="Q8" s="153"/>
      <c r="R8" s="158"/>
    </row>
    <row r="9" spans="1:18">
      <c r="A9" s="4"/>
      <c r="B9" s="9" t="s">
        <v>3</v>
      </c>
      <c r="C9" s="10" t="s">
        <v>12</v>
      </c>
      <c r="D9" s="11" t="s">
        <v>1</v>
      </c>
      <c r="E9" s="12"/>
      <c r="F9" s="9" t="s">
        <v>3</v>
      </c>
      <c r="G9" s="10" t="s">
        <v>13</v>
      </c>
      <c r="H9" s="11" t="s">
        <v>14</v>
      </c>
      <c r="J9" s="157" t="s">
        <v>100</v>
      </c>
      <c r="K9" s="153"/>
      <c r="L9" s="153"/>
      <c r="M9" s="153"/>
      <c r="N9" s="153"/>
      <c r="O9" s="153"/>
      <c r="P9" s="153"/>
      <c r="Q9" s="153"/>
      <c r="R9" s="158"/>
    </row>
    <row r="10" spans="1:18">
      <c r="A10" s="4">
        <v>1</v>
      </c>
      <c r="B10" s="60" t="str">
        <f t="shared" ref="B10:B19" si="0">IF(A記号="","",IF(HLOOKUP(A記号&amp;2,team_list,A10+2,FALSE)="","",HLOOKUP(A記号&amp;2,team_list,A10+2,FALSE)))</f>
        <v>青　木　春　男</v>
      </c>
      <c r="C10" s="86"/>
      <c r="D10" s="61">
        <f t="shared" ref="D10:D19" si="1">IF(A記号="","",IF(HLOOKUP(A記号&amp;1,team_list,A10+2,FALSE)="","",HLOOKUP(A記号&amp;1,team_list,A10+2,FALSE)))</f>
        <v>4</v>
      </c>
      <c r="E10" s="57">
        <v>1</v>
      </c>
      <c r="F10" s="60" t="str">
        <f t="shared" ref="F10:F19" si="2">IF(B記号="","",IF(HLOOKUP(B記号&amp;2,team_list,E10+2,FALSE)="","",HLOOKUP(B記号&amp;2,team_list,E10+2,FALSE)))</f>
        <v>手　塚　平五郎</v>
      </c>
      <c r="G10" s="86"/>
      <c r="H10" s="61" t="str">
        <f t="shared" ref="H10:H19" si="3">IF(B記号="","",IF(HLOOKUP(B記号&amp;1,team_list,E10+2,FALSE)="","",HLOOKUP(B記号&amp;1,team_list,E10+2,FALSE)))</f>
        <v>00</v>
      </c>
      <c r="J10" s="157" t="s">
        <v>101</v>
      </c>
      <c r="K10" s="153"/>
      <c r="L10" s="153"/>
      <c r="M10" s="153"/>
      <c r="N10" s="153"/>
      <c r="O10" s="153"/>
      <c r="P10" s="153"/>
      <c r="Q10" s="153"/>
      <c r="R10" s="158"/>
    </row>
    <row r="11" spans="1:18">
      <c r="A11" s="4">
        <v>2</v>
      </c>
      <c r="B11" s="60" t="str">
        <f t="shared" si="0"/>
        <v>井　上　仁　史</v>
      </c>
      <c r="C11" s="86"/>
      <c r="D11" s="61">
        <f t="shared" si="1"/>
        <v>5</v>
      </c>
      <c r="E11" s="57">
        <v>2</v>
      </c>
      <c r="F11" s="60" t="str">
        <f t="shared" si="2"/>
        <v>戸　村　保　志</v>
      </c>
      <c r="G11" s="86"/>
      <c r="H11" s="61">
        <f t="shared" si="3"/>
        <v>1</v>
      </c>
      <c r="J11" s="157" t="s">
        <v>143</v>
      </c>
      <c r="K11" s="153"/>
      <c r="L11" s="153"/>
      <c r="M11" s="153"/>
      <c r="N11" s="153"/>
      <c r="O11" s="153"/>
      <c r="P11" s="153"/>
      <c r="Q11" s="153"/>
      <c r="R11" s="158"/>
    </row>
    <row r="12" spans="1:18" ht="13.5" customHeight="1">
      <c r="A12" s="4">
        <v>3</v>
      </c>
      <c r="B12" s="60" t="str">
        <f t="shared" si="0"/>
        <v>上　田　不二雄</v>
      </c>
      <c r="C12" s="86"/>
      <c r="D12" s="61">
        <f t="shared" si="1"/>
        <v>6</v>
      </c>
      <c r="E12" s="57">
        <v>3</v>
      </c>
      <c r="F12" s="60" t="str">
        <f t="shared" si="2"/>
        <v>中　野　厚　志</v>
      </c>
      <c r="G12" s="86"/>
      <c r="H12" s="61">
        <f t="shared" si="3"/>
        <v>3</v>
      </c>
      <c r="J12" s="157" t="s">
        <v>102</v>
      </c>
      <c r="K12" s="153"/>
      <c r="L12" s="153"/>
      <c r="M12" s="153"/>
      <c r="N12" s="153"/>
      <c r="O12" s="153"/>
      <c r="P12" s="153"/>
      <c r="Q12" s="153"/>
      <c r="R12" s="158"/>
    </row>
    <row r="13" spans="1:18">
      <c r="A13" s="4">
        <v>4</v>
      </c>
      <c r="B13" s="60" t="str">
        <f t="shared" si="0"/>
        <v>榎　田　平　治</v>
      </c>
      <c r="C13" s="86"/>
      <c r="D13" s="61">
        <f t="shared" si="1"/>
        <v>7</v>
      </c>
      <c r="E13" s="57">
        <v>4</v>
      </c>
      <c r="F13" s="60" t="str">
        <f t="shared" si="2"/>
        <v>西　田　一　郎</v>
      </c>
      <c r="G13" s="86"/>
      <c r="H13" s="61">
        <f t="shared" si="3"/>
        <v>10</v>
      </c>
      <c r="J13" s="157" t="s">
        <v>103</v>
      </c>
      <c r="K13" s="153"/>
      <c r="L13" s="153"/>
      <c r="M13" s="153"/>
      <c r="N13" s="153"/>
      <c r="O13" s="153"/>
      <c r="P13" s="153"/>
      <c r="Q13" s="153"/>
      <c r="R13" s="158"/>
    </row>
    <row r="14" spans="1:18">
      <c r="A14" s="4">
        <v>5</v>
      </c>
      <c r="B14" s="60" t="str">
        <f t="shared" si="0"/>
        <v>小　田　万里夫</v>
      </c>
      <c r="C14" s="86"/>
      <c r="D14" s="61">
        <f t="shared" si="1"/>
        <v>8</v>
      </c>
      <c r="E14" s="57">
        <v>5</v>
      </c>
      <c r="F14" s="60" t="str">
        <f t="shared" si="2"/>
        <v>沼　田　丑　雄</v>
      </c>
      <c r="G14" s="86"/>
      <c r="H14" s="61">
        <f t="shared" si="3"/>
        <v>15</v>
      </c>
      <c r="J14" s="160"/>
      <c r="K14" s="153"/>
      <c r="L14" s="153"/>
      <c r="M14" s="153"/>
      <c r="N14" s="153"/>
      <c r="O14" s="153"/>
      <c r="P14" s="153"/>
      <c r="Q14" s="153"/>
      <c r="R14" s="158"/>
    </row>
    <row r="15" spans="1:18">
      <c r="A15" s="4">
        <v>6</v>
      </c>
      <c r="B15" s="60" t="str">
        <f t="shared" si="0"/>
        <v>角　村　波　平</v>
      </c>
      <c r="C15" s="86"/>
      <c r="D15" s="61">
        <f t="shared" si="1"/>
        <v>9</v>
      </c>
      <c r="E15" s="57">
        <v>6</v>
      </c>
      <c r="F15" s="60" t="str">
        <f t="shared" si="2"/>
        <v>根　岸　悦　郎</v>
      </c>
      <c r="G15" s="86"/>
      <c r="H15" s="61">
        <f t="shared" si="3"/>
        <v>20</v>
      </c>
      <c r="J15" s="161" t="s">
        <v>114</v>
      </c>
      <c r="K15" s="153"/>
      <c r="L15" s="153"/>
      <c r="M15" s="153"/>
      <c r="N15" s="153"/>
      <c r="O15" s="153"/>
      <c r="P15" s="153"/>
      <c r="Q15" s="153"/>
      <c r="R15" s="158"/>
    </row>
    <row r="16" spans="1:18">
      <c r="A16" s="4">
        <v>7</v>
      </c>
      <c r="B16" s="60" t="str">
        <f t="shared" si="0"/>
        <v>木之下　　　忍</v>
      </c>
      <c r="C16" s="86"/>
      <c r="D16" s="61">
        <f t="shared" si="1"/>
        <v>10</v>
      </c>
      <c r="E16" s="57">
        <v>7</v>
      </c>
      <c r="F16" s="60" t="str">
        <f t="shared" si="2"/>
        <v>野　原　真之介</v>
      </c>
      <c r="G16" s="86"/>
      <c r="H16" s="61">
        <f t="shared" si="3"/>
        <v>23</v>
      </c>
      <c r="J16" s="157" t="s">
        <v>144</v>
      </c>
      <c r="K16" s="153"/>
      <c r="L16" s="153"/>
      <c r="M16" s="153"/>
      <c r="N16" s="153"/>
      <c r="O16" s="153"/>
      <c r="P16" s="153"/>
      <c r="Q16" s="153"/>
      <c r="R16" s="158"/>
    </row>
    <row r="17" spans="1:18">
      <c r="A17" s="4">
        <v>8</v>
      </c>
      <c r="B17" s="60" t="str">
        <f t="shared" si="0"/>
        <v>久保田　沼　生</v>
      </c>
      <c r="C17" s="86"/>
      <c r="D17" s="61">
        <f t="shared" si="1"/>
        <v>11</v>
      </c>
      <c r="E17" s="57">
        <v>8</v>
      </c>
      <c r="F17" s="60" t="str">
        <f t="shared" si="2"/>
        <v>原　田　　　悟</v>
      </c>
      <c r="G17" s="86"/>
      <c r="H17" s="61">
        <f t="shared" si="3"/>
        <v>31</v>
      </c>
      <c r="J17" s="157" t="s">
        <v>116</v>
      </c>
      <c r="K17" s="153"/>
      <c r="L17" s="153"/>
      <c r="M17" s="153"/>
      <c r="N17" s="153"/>
      <c r="O17" s="153"/>
      <c r="P17" s="153"/>
      <c r="Q17" s="153"/>
      <c r="R17" s="158"/>
    </row>
    <row r="18" spans="1:18">
      <c r="A18" s="4">
        <v>9</v>
      </c>
      <c r="B18" s="60" t="str">
        <f t="shared" si="0"/>
        <v>源　田　稔　次</v>
      </c>
      <c r="C18" s="86"/>
      <c r="D18" s="61">
        <f t="shared" si="1"/>
        <v>12</v>
      </c>
      <c r="E18" s="57">
        <v>9</v>
      </c>
      <c r="F18" s="60" t="str">
        <f t="shared" si="2"/>
        <v>平　野　信　二</v>
      </c>
      <c r="G18" s="86"/>
      <c r="H18" s="61">
        <f t="shared" si="3"/>
        <v>33</v>
      </c>
      <c r="J18" s="157" t="s">
        <v>145</v>
      </c>
      <c r="K18" s="153"/>
      <c r="L18" s="153"/>
      <c r="M18" s="153"/>
      <c r="N18" s="153"/>
      <c r="O18" s="153"/>
      <c r="P18" s="153"/>
      <c r="Q18" s="153"/>
      <c r="R18" s="158"/>
    </row>
    <row r="19" spans="1:18">
      <c r="A19" s="4">
        <v>10</v>
      </c>
      <c r="B19" s="60" t="str">
        <f t="shared" si="0"/>
        <v>近　藤　紀　夫</v>
      </c>
      <c r="C19" s="86"/>
      <c r="D19" s="61">
        <f t="shared" si="1"/>
        <v>13</v>
      </c>
      <c r="E19" s="57">
        <v>10</v>
      </c>
      <c r="F19" s="60" t="str">
        <f t="shared" si="2"/>
        <v>藤　井　スネ夫</v>
      </c>
      <c r="G19" s="86"/>
      <c r="H19" s="61">
        <f t="shared" si="3"/>
        <v>47</v>
      </c>
      <c r="J19" s="172" t="s">
        <v>115</v>
      </c>
      <c r="K19" s="162"/>
      <c r="L19" s="162"/>
      <c r="M19" s="162"/>
      <c r="N19" s="162"/>
      <c r="O19" s="162"/>
      <c r="P19" s="162"/>
      <c r="Q19" s="162"/>
      <c r="R19" s="163"/>
    </row>
    <row r="20" spans="1:18">
      <c r="A20" s="4">
        <v>11</v>
      </c>
      <c r="B20" s="60" t="str">
        <f t="shared" ref="B20:B27" si="4">IF(A記号="","",IF(HLOOKUP(A記号&amp;2,team_list,A20+2,FALSE)="","",HLOOKUP(A記号&amp;2,team_list,A20+2,FALSE)))</f>
        <v>佐　藤　寛　次</v>
      </c>
      <c r="C20" s="86"/>
      <c r="D20" s="61">
        <f t="shared" ref="D20:D27" si="5">IF(A記号="","",IF(HLOOKUP(A記号&amp;1,team_list,A20+2,FALSE)="","",HLOOKUP(A記号&amp;1,team_list,A20+2,FALSE)))</f>
        <v>14</v>
      </c>
      <c r="E20" s="57">
        <v>11</v>
      </c>
      <c r="F20" s="60" t="str">
        <f t="shared" ref="F20:F27" si="6">IF(B記号="","",IF(HLOOKUP(B記号&amp;2,team_list,E20+2,FALSE)="","",HLOOKUP(B記号&amp;2,team_list,E20+2,FALSE)))</f>
        <v>別　府　誠　二</v>
      </c>
      <c r="G20" s="86"/>
      <c r="H20" s="61">
        <f t="shared" ref="H20:H27" si="7">IF(B記号="","",IF(HLOOKUP(B記号&amp;1,team_list,E20+2,FALSE)="","",HLOOKUP(B記号&amp;1,team_list,E20+2,FALSE)))</f>
        <v>48</v>
      </c>
    </row>
    <row r="21" spans="1:18">
      <c r="A21" s="4">
        <v>12</v>
      </c>
      <c r="B21" s="60" t="str">
        <f t="shared" si="4"/>
        <v>嶋　田　金　太</v>
      </c>
      <c r="C21" s="86"/>
      <c r="D21" s="61">
        <f t="shared" si="5"/>
        <v>15</v>
      </c>
      <c r="E21" s="57">
        <v>12</v>
      </c>
      <c r="F21" s="60" t="str">
        <f t="shared" si="6"/>
        <v>本　田　総一郎</v>
      </c>
      <c r="G21" s="86"/>
      <c r="H21" s="61">
        <f t="shared" si="7"/>
        <v>52</v>
      </c>
    </row>
    <row r="22" spans="1:18">
      <c r="A22" s="4">
        <v>13</v>
      </c>
      <c r="B22" s="60" t="str">
        <f t="shared" si="4"/>
        <v>末　広　勲　二</v>
      </c>
      <c r="C22" s="86"/>
      <c r="D22" s="61">
        <f t="shared" si="5"/>
        <v>16</v>
      </c>
      <c r="E22" s="57">
        <v>13</v>
      </c>
      <c r="F22" s="60" t="str">
        <f t="shared" si="6"/>
        <v>前　田　太　一</v>
      </c>
      <c r="G22" s="86"/>
      <c r="H22" s="61">
        <f t="shared" si="7"/>
        <v>55</v>
      </c>
    </row>
    <row r="23" spans="1:18">
      <c r="A23" s="4">
        <v>14</v>
      </c>
      <c r="B23" s="60" t="str">
        <f t="shared" si="4"/>
        <v>瀬　田　健次郎</v>
      </c>
      <c r="C23" s="86"/>
      <c r="D23" s="61">
        <f t="shared" si="5"/>
        <v>17</v>
      </c>
      <c r="E23" s="57">
        <v>14</v>
      </c>
      <c r="F23" s="60" t="str">
        <f t="shared" si="6"/>
        <v>水　野　主　税</v>
      </c>
      <c r="G23" s="86"/>
      <c r="H23" s="61">
        <f t="shared" si="7"/>
        <v>60</v>
      </c>
    </row>
    <row r="24" spans="1:18">
      <c r="A24" s="4">
        <v>15</v>
      </c>
      <c r="B24" s="60" t="str">
        <f t="shared" si="4"/>
        <v>惣　野　権　太</v>
      </c>
      <c r="C24" s="86"/>
      <c r="D24" s="61">
        <f t="shared" si="5"/>
        <v>18</v>
      </c>
      <c r="E24" s="57">
        <v>15</v>
      </c>
      <c r="F24" s="60" t="str">
        <f t="shared" si="6"/>
        <v/>
      </c>
      <c r="G24" s="86"/>
      <c r="H24" s="61" t="str">
        <f t="shared" si="7"/>
        <v/>
      </c>
    </row>
    <row r="25" spans="1:18">
      <c r="A25" s="4">
        <v>16</v>
      </c>
      <c r="B25" s="60" t="str">
        <f t="shared" si="4"/>
        <v>田　中　　　肇</v>
      </c>
      <c r="C25" s="86"/>
      <c r="D25" s="61">
        <f t="shared" si="5"/>
        <v>19</v>
      </c>
      <c r="E25" s="57">
        <v>16</v>
      </c>
      <c r="F25" s="60" t="str">
        <f t="shared" si="6"/>
        <v/>
      </c>
      <c r="G25" s="86"/>
      <c r="H25" s="61" t="str">
        <f t="shared" si="7"/>
        <v/>
      </c>
    </row>
    <row r="26" spans="1:18">
      <c r="A26" s="4">
        <v>17</v>
      </c>
      <c r="B26" s="60" t="str">
        <f t="shared" si="4"/>
        <v>千　種　広　志</v>
      </c>
      <c r="C26" s="86"/>
      <c r="D26" s="61">
        <f t="shared" si="5"/>
        <v>20</v>
      </c>
      <c r="E26" s="57">
        <v>17</v>
      </c>
      <c r="F26" s="60" t="str">
        <f t="shared" si="6"/>
        <v/>
      </c>
      <c r="G26" s="86"/>
      <c r="H26" s="61" t="str">
        <f t="shared" si="7"/>
        <v/>
      </c>
    </row>
    <row r="27" spans="1:18">
      <c r="A27" s="4">
        <v>18</v>
      </c>
      <c r="B27" s="60" t="str">
        <f t="shared" si="4"/>
        <v>辻　岡　房　雄</v>
      </c>
      <c r="C27" s="86"/>
      <c r="D27" s="61">
        <f t="shared" si="5"/>
        <v>21</v>
      </c>
      <c r="E27" s="57">
        <v>18</v>
      </c>
      <c r="F27" s="60" t="str">
        <f t="shared" si="6"/>
        <v/>
      </c>
      <c r="G27" s="86"/>
      <c r="H27" s="61" t="str">
        <f t="shared" si="7"/>
        <v/>
      </c>
    </row>
    <row r="28" spans="1:18">
      <c r="A28" s="4" t="s">
        <v>4</v>
      </c>
      <c r="B28" s="62" t="str">
        <f>IF(A記号="","",IF(HLOOKUP(A記号&amp;2,team_list,21,FALSE)="","",HLOOKUP(A記号&amp;2,team_list,21,FALSE)))</f>
        <v>山　口　馬　助</v>
      </c>
      <c r="C28" s="13"/>
      <c r="D28" s="13"/>
      <c r="E28" s="13"/>
      <c r="F28" s="62" t="str">
        <f>IF(B記号="","",IF(HLOOKUP(B記号&amp;2,team_list,21,FALSE)="","",HLOOKUP(B記号&amp;2,team_list,21,FALSE)))</f>
        <v>広　島　周　徒</v>
      </c>
      <c r="G28" s="13"/>
      <c r="H28" s="13"/>
    </row>
    <row r="29" spans="1:18" ht="13.5" customHeight="1" thickBot="1">
      <c r="A29" s="4" t="s">
        <v>5</v>
      </c>
      <c r="B29" s="63" t="str">
        <f>IF(A記号="","",IF(HLOOKUP(A記号&amp;2,team_list,22,FALSE)="","",HLOOKUP(A記号&amp;2,team_list,22,FALSE)))</f>
        <v/>
      </c>
      <c r="C29" s="13"/>
      <c r="D29" s="13"/>
      <c r="E29" s="13"/>
      <c r="F29" s="63" t="str">
        <f>IF(B記号="","",IF(HLOOKUP(B記号&amp;2,team_list,22,FALSE)="","",HLOOKUP(B記号&amp;2,team_list,22,FALSE)))</f>
        <v>福　岡　周　太</v>
      </c>
      <c r="G29" s="13"/>
      <c r="H29" s="13"/>
    </row>
  </sheetData>
  <sheetProtection sheet="1" objects="1" scenarios="1"/>
  <mergeCells count="6">
    <mergeCell ref="C8:D8"/>
    <mergeCell ref="G8:H8"/>
    <mergeCell ref="B1:H1"/>
    <mergeCell ref="B2:H2"/>
    <mergeCell ref="C7:D7"/>
    <mergeCell ref="G7:H7"/>
  </mergeCells>
  <phoneticPr fontId="1"/>
  <pageMargins left="0.75" right="0.75" top="1" bottom="1" header="0.51200000000000001" footer="0.51200000000000001"/>
  <pageSetup paperSize="9" orientation="portrait" horizontalDpi="4294967292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5"/>
  <sheetViews>
    <sheetView showGridLines="0" zoomScale="73" zoomScaleNormal="73" zoomScaleSheetLayoutView="64" workbookViewId="0">
      <selection activeCell="D6" sqref="D6:F6"/>
    </sheetView>
  </sheetViews>
  <sheetFormatPr defaultColWidth="9" defaultRowHeight="19.350000000000001" customHeight="1"/>
  <cols>
    <col min="1" max="1" width="2.625" style="298" customWidth="1"/>
    <col min="2" max="2" width="6.625" style="298" customWidth="1"/>
    <col min="3" max="3" width="4.5" style="298" bestFit="1" customWidth="1"/>
    <col min="4" max="4" width="20.625" style="298" customWidth="1"/>
    <col min="5" max="5" width="4.875" style="298" bestFit="1" customWidth="1"/>
    <col min="6" max="6" width="4.625" style="298" customWidth="1"/>
    <col min="7" max="8" width="2.625" style="298" customWidth="1"/>
    <col min="9" max="42" width="4.125" style="298" customWidth="1"/>
    <col min="43" max="16384" width="9" style="298"/>
  </cols>
  <sheetData>
    <row r="1" spans="2:42" ht="40.15" customHeight="1" thickBot="1">
      <c r="J1" s="428" t="s">
        <v>162</v>
      </c>
      <c r="K1" s="428"/>
      <c r="L1" s="428"/>
      <c r="M1" s="428"/>
      <c r="N1" s="428"/>
      <c r="O1" s="428"/>
      <c r="P1" s="428"/>
      <c r="Q1" s="428"/>
      <c r="R1" s="428"/>
      <c r="S1" s="428"/>
      <c r="T1" s="428"/>
      <c r="U1" s="428"/>
      <c r="V1" s="428"/>
      <c r="W1" s="428"/>
      <c r="X1" s="428"/>
      <c r="Y1" s="428"/>
      <c r="Z1" s="299"/>
      <c r="AA1" s="299"/>
      <c r="AB1" s="299"/>
      <c r="AC1" s="299"/>
      <c r="AF1" s="473" t="s">
        <v>159</v>
      </c>
      <c r="AG1" s="474"/>
      <c r="AH1" s="474"/>
      <c r="AI1" s="474"/>
      <c r="AJ1" s="474"/>
      <c r="AK1" s="474"/>
      <c r="AL1" s="474"/>
      <c r="AM1" s="474"/>
      <c r="AN1" s="474"/>
      <c r="AO1" s="475"/>
    </row>
    <row r="2" spans="2:42" ht="30" customHeight="1">
      <c r="AO2" s="300" t="str">
        <f>'0_使い方'!$C$22</f>
        <v>Ver.5.3</v>
      </c>
    </row>
    <row r="3" spans="2:42" ht="30" customHeight="1">
      <c r="I3" s="472" t="s">
        <v>89</v>
      </c>
      <c r="J3" s="472"/>
      <c r="K3" s="472"/>
      <c r="L3" s="472"/>
      <c r="M3" s="472"/>
      <c r="N3" s="472"/>
      <c r="O3" s="472"/>
      <c r="P3" s="472"/>
      <c r="Q3" s="472"/>
      <c r="R3" s="472"/>
      <c r="S3" s="472"/>
      <c r="T3" s="472"/>
      <c r="U3" s="472"/>
      <c r="V3" s="472"/>
      <c r="W3" s="472"/>
      <c r="X3" s="472"/>
      <c r="Y3" s="472"/>
      <c r="Z3" s="472"/>
      <c r="AA3" s="472"/>
      <c r="AB3" s="472"/>
      <c r="AC3" s="472"/>
      <c r="AD3" s="472"/>
    </row>
    <row r="4" spans="2:42" ht="30" customHeight="1">
      <c r="K4" s="301" t="s">
        <v>106</v>
      </c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2"/>
      <c r="W4" s="302"/>
      <c r="X4" s="302"/>
      <c r="Y4" s="302"/>
      <c r="Z4" s="302"/>
      <c r="AA4" s="302"/>
      <c r="AB4" s="302"/>
      <c r="AC4" s="302"/>
      <c r="AD4" s="302"/>
      <c r="AE4" s="302"/>
      <c r="AF4" s="302"/>
    </row>
    <row r="5" spans="2:42" ht="19.350000000000001" customHeight="1" thickBot="1">
      <c r="C5" s="303"/>
      <c r="D5" s="303"/>
      <c r="E5" s="303"/>
      <c r="F5" s="304"/>
      <c r="G5" s="298" t="s">
        <v>86</v>
      </c>
      <c r="I5" s="303"/>
      <c r="J5" s="303"/>
      <c r="K5" s="301" t="s">
        <v>98</v>
      </c>
      <c r="L5" s="302"/>
      <c r="M5" s="302"/>
      <c r="N5" s="302"/>
      <c r="O5" s="302"/>
      <c r="P5" s="302"/>
      <c r="Q5" s="302"/>
      <c r="R5" s="302"/>
      <c r="S5" s="302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02"/>
      <c r="AF5" s="302"/>
      <c r="AG5" s="303"/>
      <c r="AH5" s="303"/>
      <c r="AI5" s="305"/>
      <c r="AJ5" s="306"/>
      <c r="AK5" s="306"/>
      <c r="AL5" s="306"/>
      <c r="AM5" s="306"/>
      <c r="AN5" s="306"/>
      <c r="AO5" s="304"/>
    </row>
    <row r="6" spans="2:42" ht="19.350000000000001" customHeight="1" thickBot="1">
      <c r="B6" s="457" t="s">
        <v>2</v>
      </c>
      <c r="C6" s="458"/>
      <c r="D6" s="459"/>
      <c r="E6" s="460"/>
      <c r="F6" s="461"/>
      <c r="M6" s="448" t="s">
        <v>156</v>
      </c>
      <c r="N6" s="448"/>
      <c r="U6" s="303"/>
      <c r="V6" s="303"/>
      <c r="W6" s="303"/>
      <c r="X6" s="306"/>
      <c r="Y6" s="306"/>
      <c r="Z6" s="306"/>
      <c r="AA6" s="306"/>
      <c r="AB6" s="306"/>
      <c r="AC6" s="306"/>
      <c r="AF6" s="303"/>
      <c r="AG6" s="303"/>
      <c r="AH6" s="303"/>
      <c r="AI6" s="306"/>
      <c r="AJ6" s="306"/>
      <c r="AK6" s="306"/>
      <c r="AL6" s="306"/>
      <c r="AM6" s="306"/>
      <c r="AN6" s="306"/>
    </row>
    <row r="7" spans="2:42" ht="21" customHeight="1" thickTop="1" thickBot="1">
      <c r="B7" s="462" t="s">
        <v>105</v>
      </c>
      <c r="C7" s="307"/>
      <c r="D7" s="308" t="s">
        <v>88</v>
      </c>
      <c r="E7" s="309" t="s">
        <v>12</v>
      </c>
      <c r="F7" s="310" t="s">
        <v>9</v>
      </c>
      <c r="I7" s="450" t="str">
        <f>IF(D6="","選　手　氏　名","選手氏名("&amp;D6&amp;")")</f>
        <v>選　手　氏　名</v>
      </c>
      <c r="J7" s="451"/>
      <c r="K7" s="451"/>
      <c r="L7" s="451"/>
      <c r="M7" s="451"/>
      <c r="N7" s="451"/>
      <c r="O7" s="451"/>
      <c r="P7" s="451"/>
      <c r="Q7" s="452"/>
      <c r="R7" s="311" t="s">
        <v>9</v>
      </c>
      <c r="S7" s="312"/>
      <c r="T7" s="312"/>
      <c r="U7" s="450" t="str">
        <f>I7</f>
        <v>選　手　氏　名</v>
      </c>
      <c r="V7" s="451"/>
      <c r="W7" s="451"/>
      <c r="X7" s="451"/>
      <c r="Y7" s="451"/>
      <c r="Z7" s="451"/>
      <c r="AA7" s="451"/>
      <c r="AB7" s="451"/>
      <c r="AC7" s="452"/>
      <c r="AD7" s="311" t="s">
        <v>9</v>
      </c>
      <c r="AE7" s="312"/>
      <c r="AF7" s="450" t="str">
        <f>I7</f>
        <v>選　手　氏　名</v>
      </c>
      <c r="AG7" s="451"/>
      <c r="AH7" s="451"/>
      <c r="AI7" s="451"/>
      <c r="AJ7" s="451"/>
      <c r="AK7" s="451"/>
      <c r="AL7" s="451"/>
      <c r="AM7" s="451"/>
      <c r="AN7" s="452"/>
      <c r="AO7" s="311" t="s">
        <v>9</v>
      </c>
      <c r="AP7" s="312"/>
    </row>
    <row r="8" spans="2:42" ht="19.350000000000001" customHeight="1">
      <c r="B8" s="463"/>
      <c r="C8" s="313">
        <v>1</v>
      </c>
      <c r="D8" s="147"/>
      <c r="E8" s="146"/>
      <c r="F8" s="145"/>
      <c r="I8" s="314">
        <v>1</v>
      </c>
      <c r="J8" s="453" t="str">
        <f t="shared" ref="J8:J25" si="0">IF($D8="","",$D8)</f>
        <v/>
      </c>
      <c r="K8" s="454"/>
      <c r="L8" s="454"/>
      <c r="M8" s="454"/>
      <c r="N8" s="454"/>
      <c r="O8" s="454"/>
      <c r="P8" s="455" t="str">
        <f t="shared" ref="P8:P25" si="1">IF($E8=1,"(CAP)","")</f>
        <v/>
      </c>
      <c r="Q8" s="456"/>
      <c r="R8" s="315" t="str">
        <f t="shared" ref="R8:R25" si="2">IF($F8="","",$F8)</f>
        <v/>
      </c>
      <c r="U8" s="314">
        <v>1</v>
      </c>
      <c r="V8" s="453" t="str">
        <f t="shared" ref="V8:V25" si="3">IF($D8="","",$D8)</f>
        <v/>
      </c>
      <c r="W8" s="454"/>
      <c r="X8" s="454"/>
      <c r="Y8" s="454"/>
      <c r="Z8" s="454"/>
      <c r="AA8" s="454"/>
      <c r="AB8" s="455" t="str">
        <f t="shared" ref="AB8:AB25" si="4">IF($E8=1,"(CAP)","")</f>
        <v/>
      </c>
      <c r="AC8" s="456"/>
      <c r="AD8" s="315" t="str">
        <f t="shared" ref="AD8:AD25" si="5">IF($F8="","",$F8)</f>
        <v/>
      </c>
      <c r="AF8" s="314">
        <v>1</v>
      </c>
      <c r="AG8" s="453" t="str">
        <f t="shared" ref="AG8:AG25" si="6">IF($D8="","",$D8)</f>
        <v/>
      </c>
      <c r="AH8" s="454"/>
      <c r="AI8" s="454"/>
      <c r="AJ8" s="454"/>
      <c r="AK8" s="454"/>
      <c r="AL8" s="454"/>
      <c r="AM8" s="455" t="str">
        <f t="shared" ref="AM8:AM25" si="7">IF($E8=1,"(CAP)","")</f>
        <v/>
      </c>
      <c r="AN8" s="456"/>
      <c r="AO8" s="315" t="str">
        <f t="shared" ref="AO8:AO25" si="8">IF($F8="","",$F8)</f>
        <v/>
      </c>
    </row>
    <row r="9" spans="2:42" ht="19.350000000000001" customHeight="1">
      <c r="B9" s="463"/>
      <c r="C9" s="316">
        <v>2</v>
      </c>
      <c r="D9" s="144"/>
      <c r="E9" s="143"/>
      <c r="F9" s="297"/>
      <c r="I9" s="317">
        <v>2</v>
      </c>
      <c r="J9" s="436" t="str">
        <f t="shared" si="0"/>
        <v/>
      </c>
      <c r="K9" s="437"/>
      <c r="L9" s="437"/>
      <c r="M9" s="437"/>
      <c r="N9" s="437"/>
      <c r="O9" s="437"/>
      <c r="P9" s="438" t="str">
        <f t="shared" si="1"/>
        <v/>
      </c>
      <c r="Q9" s="439"/>
      <c r="R9" s="318" t="str">
        <f t="shared" si="2"/>
        <v/>
      </c>
      <c r="U9" s="317">
        <v>2</v>
      </c>
      <c r="V9" s="436" t="str">
        <f t="shared" si="3"/>
        <v/>
      </c>
      <c r="W9" s="437"/>
      <c r="X9" s="437"/>
      <c r="Y9" s="437"/>
      <c r="Z9" s="437"/>
      <c r="AA9" s="437"/>
      <c r="AB9" s="438" t="str">
        <f t="shared" si="4"/>
        <v/>
      </c>
      <c r="AC9" s="439"/>
      <c r="AD9" s="318" t="str">
        <f t="shared" si="5"/>
        <v/>
      </c>
      <c r="AF9" s="317">
        <v>2</v>
      </c>
      <c r="AG9" s="436" t="str">
        <f t="shared" si="6"/>
        <v/>
      </c>
      <c r="AH9" s="437"/>
      <c r="AI9" s="437"/>
      <c r="AJ9" s="437"/>
      <c r="AK9" s="437"/>
      <c r="AL9" s="437"/>
      <c r="AM9" s="438" t="str">
        <f t="shared" si="7"/>
        <v/>
      </c>
      <c r="AN9" s="439"/>
      <c r="AO9" s="318" t="str">
        <f t="shared" si="8"/>
        <v/>
      </c>
    </row>
    <row r="10" spans="2:42" ht="19.350000000000001" customHeight="1">
      <c r="B10" s="463"/>
      <c r="C10" s="316">
        <v>3</v>
      </c>
      <c r="D10" s="144"/>
      <c r="E10" s="143"/>
      <c r="F10" s="142"/>
      <c r="I10" s="317">
        <v>3</v>
      </c>
      <c r="J10" s="436" t="str">
        <f t="shared" si="0"/>
        <v/>
      </c>
      <c r="K10" s="437"/>
      <c r="L10" s="437"/>
      <c r="M10" s="437"/>
      <c r="N10" s="437"/>
      <c r="O10" s="437"/>
      <c r="P10" s="438" t="str">
        <f t="shared" si="1"/>
        <v/>
      </c>
      <c r="Q10" s="439"/>
      <c r="R10" s="318" t="str">
        <f t="shared" si="2"/>
        <v/>
      </c>
      <c r="U10" s="317">
        <v>3</v>
      </c>
      <c r="V10" s="436" t="str">
        <f t="shared" si="3"/>
        <v/>
      </c>
      <c r="W10" s="437"/>
      <c r="X10" s="437"/>
      <c r="Y10" s="437"/>
      <c r="Z10" s="437"/>
      <c r="AA10" s="437"/>
      <c r="AB10" s="438" t="str">
        <f t="shared" si="4"/>
        <v/>
      </c>
      <c r="AC10" s="439"/>
      <c r="AD10" s="318" t="str">
        <f t="shared" si="5"/>
        <v/>
      </c>
      <c r="AF10" s="317">
        <v>3</v>
      </c>
      <c r="AG10" s="436" t="str">
        <f t="shared" si="6"/>
        <v/>
      </c>
      <c r="AH10" s="437"/>
      <c r="AI10" s="437"/>
      <c r="AJ10" s="437"/>
      <c r="AK10" s="437"/>
      <c r="AL10" s="437"/>
      <c r="AM10" s="438" t="str">
        <f t="shared" si="7"/>
        <v/>
      </c>
      <c r="AN10" s="439"/>
      <c r="AO10" s="318" t="str">
        <f t="shared" si="8"/>
        <v/>
      </c>
    </row>
    <row r="11" spans="2:42" ht="19.350000000000001" customHeight="1">
      <c r="B11" s="463"/>
      <c r="C11" s="316">
        <v>4</v>
      </c>
      <c r="D11" s="144"/>
      <c r="E11" s="143"/>
      <c r="F11" s="142"/>
      <c r="I11" s="317">
        <v>4</v>
      </c>
      <c r="J11" s="436" t="str">
        <f t="shared" si="0"/>
        <v/>
      </c>
      <c r="K11" s="437"/>
      <c r="L11" s="437"/>
      <c r="M11" s="437"/>
      <c r="N11" s="437"/>
      <c r="O11" s="437"/>
      <c r="P11" s="438" t="str">
        <f t="shared" si="1"/>
        <v/>
      </c>
      <c r="Q11" s="439"/>
      <c r="R11" s="318" t="str">
        <f t="shared" si="2"/>
        <v/>
      </c>
      <c r="U11" s="317">
        <v>4</v>
      </c>
      <c r="V11" s="436" t="str">
        <f t="shared" si="3"/>
        <v/>
      </c>
      <c r="W11" s="437"/>
      <c r="X11" s="437"/>
      <c r="Y11" s="437"/>
      <c r="Z11" s="437"/>
      <c r="AA11" s="437"/>
      <c r="AB11" s="438" t="str">
        <f t="shared" si="4"/>
        <v/>
      </c>
      <c r="AC11" s="439"/>
      <c r="AD11" s="318" t="str">
        <f t="shared" si="5"/>
        <v/>
      </c>
      <c r="AF11" s="317">
        <v>4</v>
      </c>
      <c r="AG11" s="436" t="str">
        <f t="shared" si="6"/>
        <v/>
      </c>
      <c r="AH11" s="437"/>
      <c r="AI11" s="437"/>
      <c r="AJ11" s="437"/>
      <c r="AK11" s="437"/>
      <c r="AL11" s="437"/>
      <c r="AM11" s="438" t="str">
        <f t="shared" si="7"/>
        <v/>
      </c>
      <c r="AN11" s="439"/>
      <c r="AO11" s="318" t="str">
        <f t="shared" si="8"/>
        <v/>
      </c>
    </row>
    <row r="12" spans="2:42" ht="19.350000000000001" customHeight="1">
      <c r="B12" s="463"/>
      <c r="C12" s="316">
        <v>5</v>
      </c>
      <c r="D12" s="144"/>
      <c r="E12" s="143"/>
      <c r="F12" s="142"/>
      <c r="I12" s="317">
        <v>5</v>
      </c>
      <c r="J12" s="436" t="str">
        <f t="shared" si="0"/>
        <v/>
      </c>
      <c r="K12" s="437"/>
      <c r="L12" s="437"/>
      <c r="M12" s="437"/>
      <c r="N12" s="437"/>
      <c r="O12" s="437"/>
      <c r="P12" s="438" t="str">
        <f t="shared" si="1"/>
        <v/>
      </c>
      <c r="Q12" s="439"/>
      <c r="R12" s="318" t="str">
        <f t="shared" si="2"/>
        <v/>
      </c>
      <c r="U12" s="317">
        <v>5</v>
      </c>
      <c r="V12" s="436" t="str">
        <f t="shared" si="3"/>
        <v/>
      </c>
      <c r="W12" s="437"/>
      <c r="X12" s="437"/>
      <c r="Y12" s="437"/>
      <c r="Z12" s="437"/>
      <c r="AA12" s="437"/>
      <c r="AB12" s="438" t="str">
        <f t="shared" si="4"/>
        <v/>
      </c>
      <c r="AC12" s="439"/>
      <c r="AD12" s="318" t="str">
        <f t="shared" si="5"/>
        <v/>
      </c>
      <c r="AF12" s="317">
        <v>5</v>
      </c>
      <c r="AG12" s="436" t="str">
        <f t="shared" si="6"/>
        <v/>
      </c>
      <c r="AH12" s="437"/>
      <c r="AI12" s="437"/>
      <c r="AJ12" s="437"/>
      <c r="AK12" s="437"/>
      <c r="AL12" s="437"/>
      <c r="AM12" s="438" t="str">
        <f t="shared" si="7"/>
        <v/>
      </c>
      <c r="AN12" s="439"/>
      <c r="AO12" s="318" t="str">
        <f t="shared" si="8"/>
        <v/>
      </c>
    </row>
    <row r="13" spans="2:42" ht="19.350000000000001" customHeight="1">
      <c r="B13" s="463"/>
      <c r="C13" s="316">
        <v>6</v>
      </c>
      <c r="D13" s="144"/>
      <c r="E13" s="143"/>
      <c r="F13" s="142"/>
      <c r="I13" s="317">
        <v>6</v>
      </c>
      <c r="J13" s="436" t="str">
        <f t="shared" si="0"/>
        <v/>
      </c>
      <c r="K13" s="437"/>
      <c r="L13" s="437"/>
      <c r="M13" s="437"/>
      <c r="N13" s="437"/>
      <c r="O13" s="437"/>
      <c r="P13" s="438" t="str">
        <f t="shared" si="1"/>
        <v/>
      </c>
      <c r="Q13" s="439"/>
      <c r="R13" s="318" t="str">
        <f t="shared" si="2"/>
        <v/>
      </c>
      <c r="U13" s="317">
        <v>6</v>
      </c>
      <c r="V13" s="436" t="str">
        <f t="shared" si="3"/>
        <v/>
      </c>
      <c r="W13" s="437"/>
      <c r="X13" s="437"/>
      <c r="Y13" s="437"/>
      <c r="Z13" s="437"/>
      <c r="AA13" s="437"/>
      <c r="AB13" s="438" t="str">
        <f t="shared" si="4"/>
        <v/>
      </c>
      <c r="AC13" s="439"/>
      <c r="AD13" s="318" t="str">
        <f t="shared" si="5"/>
        <v/>
      </c>
      <c r="AF13" s="317">
        <v>6</v>
      </c>
      <c r="AG13" s="436" t="str">
        <f t="shared" si="6"/>
        <v/>
      </c>
      <c r="AH13" s="437"/>
      <c r="AI13" s="437"/>
      <c r="AJ13" s="437"/>
      <c r="AK13" s="437"/>
      <c r="AL13" s="437"/>
      <c r="AM13" s="438" t="str">
        <f t="shared" si="7"/>
        <v/>
      </c>
      <c r="AN13" s="439"/>
      <c r="AO13" s="318" t="str">
        <f t="shared" si="8"/>
        <v/>
      </c>
    </row>
    <row r="14" spans="2:42" ht="19.350000000000001" customHeight="1">
      <c r="B14" s="470" t="s">
        <v>87</v>
      </c>
      <c r="C14" s="316">
        <v>7</v>
      </c>
      <c r="D14" s="144"/>
      <c r="E14" s="143"/>
      <c r="F14" s="142"/>
      <c r="I14" s="317">
        <v>7</v>
      </c>
      <c r="J14" s="436" t="str">
        <f t="shared" si="0"/>
        <v/>
      </c>
      <c r="K14" s="437"/>
      <c r="L14" s="437"/>
      <c r="M14" s="437"/>
      <c r="N14" s="437"/>
      <c r="O14" s="437"/>
      <c r="P14" s="438" t="str">
        <f t="shared" si="1"/>
        <v/>
      </c>
      <c r="Q14" s="439"/>
      <c r="R14" s="318" t="str">
        <f t="shared" si="2"/>
        <v/>
      </c>
      <c r="S14" s="319"/>
      <c r="T14" s="319"/>
      <c r="U14" s="317">
        <v>7</v>
      </c>
      <c r="V14" s="436" t="str">
        <f t="shared" si="3"/>
        <v/>
      </c>
      <c r="W14" s="437"/>
      <c r="X14" s="437"/>
      <c r="Y14" s="437"/>
      <c r="Z14" s="437"/>
      <c r="AA14" s="437"/>
      <c r="AB14" s="438" t="str">
        <f t="shared" si="4"/>
        <v/>
      </c>
      <c r="AC14" s="439"/>
      <c r="AD14" s="318" t="str">
        <f t="shared" si="5"/>
        <v/>
      </c>
      <c r="AF14" s="317">
        <v>7</v>
      </c>
      <c r="AG14" s="436" t="str">
        <f t="shared" si="6"/>
        <v/>
      </c>
      <c r="AH14" s="437"/>
      <c r="AI14" s="437"/>
      <c r="AJ14" s="437"/>
      <c r="AK14" s="437"/>
      <c r="AL14" s="437"/>
      <c r="AM14" s="438" t="str">
        <f t="shared" si="7"/>
        <v/>
      </c>
      <c r="AN14" s="439"/>
      <c r="AO14" s="318" t="str">
        <f t="shared" si="8"/>
        <v/>
      </c>
    </row>
    <row r="15" spans="2:42" ht="19.350000000000001" customHeight="1">
      <c r="B15" s="470"/>
      <c r="C15" s="316">
        <v>8</v>
      </c>
      <c r="D15" s="144"/>
      <c r="E15" s="143"/>
      <c r="F15" s="142"/>
      <c r="I15" s="317">
        <v>8</v>
      </c>
      <c r="J15" s="436" t="str">
        <f t="shared" si="0"/>
        <v/>
      </c>
      <c r="K15" s="437"/>
      <c r="L15" s="437"/>
      <c r="M15" s="437"/>
      <c r="N15" s="437"/>
      <c r="O15" s="437"/>
      <c r="P15" s="438" t="str">
        <f t="shared" si="1"/>
        <v/>
      </c>
      <c r="Q15" s="439"/>
      <c r="R15" s="318" t="str">
        <f t="shared" si="2"/>
        <v/>
      </c>
      <c r="S15" s="319"/>
      <c r="T15" s="319"/>
      <c r="U15" s="317">
        <v>8</v>
      </c>
      <c r="V15" s="436" t="str">
        <f t="shared" si="3"/>
        <v/>
      </c>
      <c r="W15" s="437"/>
      <c r="X15" s="437"/>
      <c r="Y15" s="437"/>
      <c r="Z15" s="437"/>
      <c r="AA15" s="437"/>
      <c r="AB15" s="438" t="str">
        <f t="shared" si="4"/>
        <v/>
      </c>
      <c r="AC15" s="439"/>
      <c r="AD15" s="318" t="str">
        <f t="shared" si="5"/>
        <v/>
      </c>
      <c r="AF15" s="317">
        <v>8</v>
      </c>
      <c r="AG15" s="436" t="str">
        <f t="shared" si="6"/>
        <v/>
      </c>
      <c r="AH15" s="437"/>
      <c r="AI15" s="437"/>
      <c r="AJ15" s="437"/>
      <c r="AK15" s="437"/>
      <c r="AL15" s="437"/>
      <c r="AM15" s="438" t="str">
        <f t="shared" si="7"/>
        <v/>
      </c>
      <c r="AN15" s="439"/>
      <c r="AO15" s="318" t="str">
        <f t="shared" si="8"/>
        <v/>
      </c>
    </row>
    <row r="16" spans="2:42" ht="19.350000000000001" customHeight="1">
      <c r="B16" s="470"/>
      <c r="C16" s="316">
        <v>9</v>
      </c>
      <c r="D16" s="144"/>
      <c r="E16" s="143"/>
      <c r="F16" s="142"/>
      <c r="I16" s="317">
        <v>9</v>
      </c>
      <c r="J16" s="436" t="str">
        <f t="shared" si="0"/>
        <v/>
      </c>
      <c r="K16" s="437"/>
      <c r="L16" s="437"/>
      <c r="M16" s="437"/>
      <c r="N16" s="437"/>
      <c r="O16" s="437"/>
      <c r="P16" s="438" t="str">
        <f t="shared" si="1"/>
        <v/>
      </c>
      <c r="Q16" s="439"/>
      <c r="R16" s="318" t="str">
        <f t="shared" si="2"/>
        <v/>
      </c>
      <c r="S16" s="319"/>
      <c r="T16" s="319"/>
      <c r="U16" s="317">
        <v>9</v>
      </c>
      <c r="V16" s="436" t="str">
        <f t="shared" si="3"/>
        <v/>
      </c>
      <c r="W16" s="437"/>
      <c r="X16" s="437"/>
      <c r="Y16" s="437"/>
      <c r="Z16" s="437"/>
      <c r="AA16" s="437"/>
      <c r="AB16" s="438" t="str">
        <f t="shared" si="4"/>
        <v/>
      </c>
      <c r="AC16" s="439"/>
      <c r="AD16" s="318" t="str">
        <f t="shared" si="5"/>
        <v/>
      </c>
      <c r="AF16" s="317">
        <v>9</v>
      </c>
      <c r="AG16" s="436" t="str">
        <f t="shared" si="6"/>
        <v/>
      </c>
      <c r="AH16" s="437"/>
      <c r="AI16" s="437"/>
      <c r="AJ16" s="437"/>
      <c r="AK16" s="437"/>
      <c r="AL16" s="437"/>
      <c r="AM16" s="438" t="str">
        <f t="shared" si="7"/>
        <v/>
      </c>
      <c r="AN16" s="439"/>
      <c r="AO16" s="318" t="str">
        <f t="shared" si="8"/>
        <v/>
      </c>
    </row>
    <row r="17" spans="1:42" ht="19.350000000000001" customHeight="1">
      <c r="B17" s="470"/>
      <c r="C17" s="316">
        <v>10</v>
      </c>
      <c r="D17" s="144"/>
      <c r="E17" s="143"/>
      <c r="F17" s="142"/>
      <c r="I17" s="317">
        <v>10</v>
      </c>
      <c r="J17" s="436" t="str">
        <f t="shared" si="0"/>
        <v/>
      </c>
      <c r="K17" s="437"/>
      <c r="L17" s="437"/>
      <c r="M17" s="437"/>
      <c r="N17" s="437"/>
      <c r="O17" s="437"/>
      <c r="P17" s="438" t="str">
        <f t="shared" si="1"/>
        <v/>
      </c>
      <c r="Q17" s="439"/>
      <c r="R17" s="318" t="str">
        <f t="shared" si="2"/>
        <v/>
      </c>
      <c r="S17" s="444" t="s">
        <v>164</v>
      </c>
      <c r="T17" s="445"/>
      <c r="U17" s="317">
        <v>10</v>
      </c>
      <c r="V17" s="436" t="str">
        <f t="shared" si="3"/>
        <v/>
      </c>
      <c r="W17" s="437"/>
      <c r="X17" s="437"/>
      <c r="Y17" s="437"/>
      <c r="Z17" s="437"/>
      <c r="AA17" s="437"/>
      <c r="AB17" s="438" t="str">
        <f t="shared" si="4"/>
        <v/>
      </c>
      <c r="AC17" s="439"/>
      <c r="AD17" s="318" t="str">
        <f t="shared" si="5"/>
        <v/>
      </c>
      <c r="AF17" s="317">
        <v>10</v>
      </c>
      <c r="AG17" s="436" t="str">
        <f t="shared" si="6"/>
        <v/>
      </c>
      <c r="AH17" s="437"/>
      <c r="AI17" s="437"/>
      <c r="AJ17" s="437"/>
      <c r="AK17" s="437"/>
      <c r="AL17" s="437"/>
      <c r="AM17" s="438" t="str">
        <f t="shared" si="7"/>
        <v/>
      </c>
      <c r="AN17" s="439"/>
      <c r="AO17" s="318" t="str">
        <f t="shared" si="8"/>
        <v/>
      </c>
    </row>
    <row r="18" spans="1:42" ht="19.350000000000001" customHeight="1">
      <c r="B18" s="470"/>
      <c r="C18" s="316">
        <v>11</v>
      </c>
      <c r="D18" s="144"/>
      <c r="E18" s="143"/>
      <c r="F18" s="142"/>
      <c r="I18" s="317">
        <v>11</v>
      </c>
      <c r="J18" s="436" t="str">
        <f t="shared" si="0"/>
        <v/>
      </c>
      <c r="K18" s="437"/>
      <c r="L18" s="437"/>
      <c r="M18" s="437"/>
      <c r="N18" s="437"/>
      <c r="O18" s="437"/>
      <c r="P18" s="438" t="str">
        <f t="shared" si="1"/>
        <v/>
      </c>
      <c r="Q18" s="439"/>
      <c r="R18" s="318" t="str">
        <f t="shared" si="2"/>
        <v/>
      </c>
      <c r="S18" s="319"/>
      <c r="T18" s="319"/>
      <c r="U18" s="317">
        <v>11</v>
      </c>
      <c r="V18" s="436" t="str">
        <f t="shared" si="3"/>
        <v/>
      </c>
      <c r="W18" s="437"/>
      <c r="X18" s="437"/>
      <c r="Y18" s="437"/>
      <c r="Z18" s="437"/>
      <c r="AA18" s="437"/>
      <c r="AB18" s="438" t="str">
        <f t="shared" si="4"/>
        <v/>
      </c>
      <c r="AC18" s="439"/>
      <c r="AD18" s="318" t="str">
        <f t="shared" si="5"/>
        <v/>
      </c>
      <c r="AF18" s="317">
        <v>11</v>
      </c>
      <c r="AG18" s="436" t="str">
        <f t="shared" si="6"/>
        <v/>
      </c>
      <c r="AH18" s="437"/>
      <c r="AI18" s="437"/>
      <c r="AJ18" s="437"/>
      <c r="AK18" s="437"/>
      <c r="AL18" s="437"/>
      <c r="AM18" s="438" t="str">
        <f t="shared" si="7"/>
        <v/>
      </c>
      <c r="AN18" s="439"/>
      <c r="AO18" s="318" t="str">
        <f t="shared" si="8"/>
        <v/>
      </c>
    </row>
    <row r="19" spans="1:42" ht="19.350000000000001" customHeight="1">
      <c r="B19" s="470"/>
      <c r="C19" s="316">
        <v>12</v>
      </c>
      <c r="D19" s="144"/>
      <c r="E19" s="143"/>
      <c r="F19" s="142"/>
      <c r="I19" s="317">
        <v>12</v>
      </c>
      <c r="J19" s="436" t="str">
        <f t="shared" si="0"/>
        <v/>
      </c>
      <c r="K19" s="437"/>
      <c r="L19" s="437"/>
      <c r="M19" s="437"/>
      <c r="N19" s="437"/>
      <c r="O19" s="437"/>
      <c r="P19" s="438" t="str">
        <f t="shared" si="1"/>
        <v/>
      </c>
      <c r="Q19" s="439"/>
      <c r="R19" s="318" t="str">
        <f t="shared" si="2"/>
        <v/>
      </c>
      <c r="S19" s="319"/>
      <c r="T19" s="319"/>
      <c r="U19" s="317">
        <v>12</v>
      </c>
      <c r="V19" s="436" t="str">
        <f t="shared" si="3"/>
        <v/>
      </c>
      <c r="W19" s="437"/>
      <c r="X19" s="437"/>
      <c r="Y19" s="437"/>
      <c r="Z19" s="437"/>
      <c r="AA19" s="437"/>
      <c r="AB19" s="438" t="str">
        <f t="shared" si="4"/>
        <v/>
      </c>
      <c r="AC19" s="439"/>
      <c r="AD19" s="318" t="str">
        <f t="shared" si="5"/>
        <v/>
      </c>
      <c r="AF19" s="317">
        <v>12</v>
      </c>
      <c r="AG19" s="436" t="str">
        <f t="shared" si="6"/>
        <v/>
      </c>
      <c r="AH19" s="437"/>
      <c r="AI19" s="437"/>
      <c r="AJ19" s="437"/>
      <c r="AK19" s="437"/>
      <c r="AL19" s="437"/>
      <c r="AM19" s="438" t="str">
        <f t="shared" si="7"/>
        <v/>
      </c>
      <c r="AN19" s="439"/>
      <c r="AO19" s="318" t="str">
        <f t="shared" si="8"/>
        <v/>
      </c>
    </row>
    <row r="20" spans="1:42" ht="19.350000000000001" customHeight="1">
      <c r="B20" s="470"/>
      <c r="C20" s="316">
        <v>13</v>
      </c>
      <c r="D20" s="144"/>
      <c r="E20" s="143"/>
      <c r="F20" s="142"/>
      <c r="I20" s="317">
        <v>13</v>
      </c>
      <c r="J20" s="436" t="str">
        <f t="shared" si="0"/>
        <v/>
      </c>
      <c r="K20" s="437"/>
      <c r="L20" s="437"/>
      <c r="M20" s="437"/>
      <c r="N20" s="437"/>
      <c r="O20" s="437"/>
      <c r="P20" s="438" t="str">
        <f t="shared" si="1"/>
        <v/>
      </c>
      <c r="Q20" s="439"/>
      <c r="R20" s="318" t="str">
        <f t="shared" si="2"/>
        <v/>
      </c>
      <c r="U20" s="317">
        <v>13</v>
      </c>
      <c r="V20" s="436" t="str">
        <f t="shared" si="3"/>
        <v/>
      </c>
      <c r="W20" s="437"/>
      <c r="X20" s="437"/>
      <c r="Y20" s="437"/>
      <c r="Z20" s="437"/>
      <c r="AA20" s="437"/>
      <c r="AB20" s="438" t="str">
        <f t="shared" si="4"/>
        <v/>
      </c>
      <c r="AC20" s="439"/>
      <c r="AD20" s="318" t="str">
        <f t="shared" si="5"/>
        <v/>
      </c>
      <c r="AF20" s="317">
        <v>13</v>
      </c>
      <c r="AG20" s="436" t="str">
        <f t="shared" si="6"/>
        <v/>
      </c>
      <c r="AH20" s="437"/>
      <c r="AI20" s="437"/>
      <c r="AJ20" s="437"/>
      <c r="AK20" s="437"/>
      <c r="AL20" s="437"/>
      <c r="AM20" s="438" t="str">
        <f t="shared" si="7"/>
        <v/>
      </c>
      <c r="AN20" s="439"/>
      <c r="AO20" s="318" t="str">
        <f t="shared" si="8"/>
        <v/>
      </c>
    </row>
    <row r="21" spans="1:42" ht="19.350000000000001" customHeight="1">
      <c r="B21" s="470"/>
      <c r="C21" s="316">
        <v>14</v>
      </c>
      <c r="D21" s="144"/>
      <c r="E21" s="143"/>
      <c r="F21" s="142"/>
      <c r="I21" s="317">
        <v>14</v>
      </c>
      <c r="J21" s="436" t="str">
        <f t="shared" si="0"/>
        <v/>
      </c>
      <c r="K21" s="437"/>
      <c r="L21" s="437"/>
      <c r="M21" s="437"/>
      <c r="N21" s="437"/>
      <c r="O21" s="437"/>
      <c r="P21" s="438" t="str">
        <f t="shared" si="1"/>
        <v/>
      </c>
      <c r="Q21" s="439"/>
      <c r="R21" s="318" t="str">
        <f t="shared" si="2"/>
        <v/>
      </c>
      <c r="U21" s="317">
        <v>14</v>
      </c>
      <c r="V21" s="436" t="str">
        <f t="shared" si="3"/>
        <v/>
      </c>
      <c r="W21" s="437"/>
      <c r="X21" s="437"/>
      <c r="Y21" s="437"/>
      <c r="Z21" s="437"/>
      <c r="AA21" s="437"/>
      <c r="AB21" s="438" t="str">
        <f t="shared" si="4"/>
        <v/>
      </c>
      <c r="AC21" s="439"/>
      <c r="AD21" s="318" t="str">
        <f t="shared" si="5"/>
        <v/>
      </c>
      <c r="AF21" s="317">
        <v>14</v>
      </c>
      <c r="AG21" s="436" t="str">
        <f t="shared" si="6"/>
        <v/>
      </c>
      <c r="AH21" s="437"/>
      <c r="AI21" s="437"/>
      <c r="AJ21" s="437"/>
      <c r="AK21" s="437"/>
      <c r="AL21" s="437"/>
      <c r="AM21" s="438" t="str">
        <f t="shared" si="7"/>
        <v/>
      </c>
      <c r="AN21" s="439"/>
      <c r="AO21" s="318" t="str">
        <f t="shared" si="8"/>
        <v/>
      </c>
    </row>
    <row r="22" spans="1:42" ht="19.350000000000001" customHeight="1">
      <c r="B22" s="470"/>
      <c r="C22" s="316">
        <v>15</v>
      </c>
      <c r="D22" s="144"/>
      <c r="E22" s="143"/>
      <c r="F22" s="142"/>
      <c r="I22" s="317">
        <v>15</v>
      </c>
      <c r="J22" s="436" t="str">
        <f t="shared" si="0"/>
        <v/>
      </c>
      <c r="K22" s="437"/>
      <c r="L22" s="437"/>
      <c r="M22" s="437"/>
      <c r="N22" s="437"/>
      <c r="O22" s="437"/>
      <c r="P22" s="438" t="str">
        <f t="shared" si="1"/>
        <v/>
      </c>
      <c r="Q22" s="439"/>
      <c r="R22" s="318" t="str">
        <f t="shared" si="2"/>
        <v/>
      </c>
      <c r="U22" s="317">
        <v>15</v>
      </c>
      <c r="V22" s="436" t="str">
        <f t="shared" si="3"/>
        <v/>
      </c>
      <c r="W22" s="437"/>
      <c r="X22" s="437"/>
      <c r="Y22" s="437"/>
      <c r="Z22" s="437"/>
      <c r="AA22" s="437"/>
      <c r="AB22" s="438" t="str">
        <f t="shared" si="4"/>
        <v/>
      </c>
      <c r="AC22" s="439"/>
      <c r="AD22" s="318" t="str">
        <f t="shared" si="5"/>
        <v/>
      </c>
      <c r="AF22" s="317">
        <v>15</v>
      </c>
      <c r="AG22" s="436" t="str">
        <f t="shared" si="6"/>
        <v/>
      </c>
      <c r="AH22" s="437"/>
      <c r="AI22" s="437"/>
      <c r="AJ22" s="437"/>
      <c r="AK22" s="437"/>
      <c r="AL22" s="437"/>
      <c r="AM22" s="438" t="str">
        <f t="shared" si="7"/>
        <v/>
      </c>
      <c r="AN22" s="439"/>
      <c r="AO22" s="318" t="str">
        <f t="shared" si="8"/>
        <v/>
      </c>
    </row>
    <row r="23" spans="1:42" ht="19.350000000000001" customHeight="1">
      <c r="B23" s="470"/>
      <c r="C23" s="316">
        <v>16</v>
      </c>
      <c r="D23" s="144"/>
      <c r="E23" s="143"/>
      <c r="F23" s="142"/>
      <c r="I23" s="320">
        <v>16</v>
      </c>
      <c r="J23" s="436" t="str">
        <f t="shared" si="0"/>
        <v/>
      </c>
      <c r="K23" s="437"/>
      <c r="L23" s="437"/>
      <c r="M23" s="437"/>
      <c r="N23" s="437"/>
      <c r="O23" s="437"/>
      <c r="P23" s="438" t="str">
        <f t="shared" si="1"/>
        <v/>
      </c>
      <c r="Q23" s="439"/>
      <c r="R23" s="318" t="str">
        <f t="shared" si="2"/>
        <v/>
      </c>
      <c r="U23" s="320">
        <v>16</v>
      </c>
      <c r="V23" s="436" t="str">
        <f t="shared" si="3"/>
        <v/>
      </c>
      <c r="W23" s="437"/>
      <c r="X23" s="437"/>
      <c r="Y23" s="437"/>
      <c r="Z23" s="437"/>
      <c r="AA23" s="437"/>
      <c r="AB23" s="438" t="str">
        <f t="shared" si="4"/>
        <v/>
      </c>
      <c r="AC23" s="439"/>
      <c r="AD23" s="318" t="str">
        <f t="shared" si="5"/>
        <v/>
      </c>
      <c r="AF23" s="320">
        <v>16</v>
      </c>
      <c r="AG23" s="436" t="str">
        <f t="shared" si="6"/>
        <v/>
      </c>
      <c r="AH23" s="437"/>
      <c r="AI23" s="437"/>
      <c r="AJ23" s="437"/>
      <c r="AK23" s="437"/>
      <c r="AL23" s="437"/>
      <c r="AM23" s="438" t="str">
        <f t="shared" si="7"/>
        <v/>
      </c>
      <c r="AN23" s="439"/>
      <c r="AO23" s="318" t="str">
        <f t="shared" si="8"/>
        <v/>
      </c>
    </row>
    <row r="24" spans="1:42" ht="19.350000000000001" customHeight="1">
      <c r="B24" s="470"/>
      <c r="C24" s="316">
        <v>17</v>
      </c>
      <c r="D24" s="144"/>
      <c r="E24" s="143"/>
      <c r="F24" s="142"/>
      <c r="I24" s="320">
        <v>17</v>
      </c>
      <c r="J24" s="436" t="str">
        <f t="shared" si="0"/>
        <v/>
      </c>
      <c r="K24" s="437"/>
      <c r="L24" s="437"/>
      <c r="M24" s="437"/>
      <c r="N24" s="437"/>
      <c r="O24" s="437"/>
      <c r="P24" s="438" t="str">
        <f t="shared" si="1"/>
        <v/>
      </c>
      <c r="Q24" s="439"/>
      <c r="R24" s="318" t="str">
        <f t="shared" si="2"/>
        <v/>
      </c>
      <c r="U24" s="320">
        <v>17</v>
      </c>
      <c r="V24" s="436" t="str">
        <f t="shared" si="3"/>
        <v/>
      </c>
      <c r="W24" s="437"/>
      <c r="X24" s="437"/>
      <c r="Y24" s="437"/>
      <c r="Z24" s="437"/>
      <c r="AA24" s="437"/>
      <c r="AB24" s="438" t="str">
        <f t="shared" si="4"/>
        <v/>
      </c>
      <c r="AC24" s="439"/>
      <c r="AD24" s="318" t="str">
        <f t="shared" si="5"/>
        <v/>
      </c>
      <c r="AF24" s="320">
        <v>17</v>
      </c>
      <c r="AG24" s="436" t="str">
        <f t="shared" si="6"/>
        <v/>
      </c>
      <c r="AH24" s="437"/>
      <c r="AI24" s="437"/>
      <c r="AJ24" s="437"/>
      <c r="AK24" s="437"/>
      <c r="AL24" s="437"/>
      <c r="AM24" s="438" t="str">
        <f t="shared" si="7"/>
        <v/>
      </c>
      <c r="AN24" s="439"/>
      <c r="AO24" s="318" t="str">
        <f t="shared" si="8"/>
        <v/>
      </c>
    </row>
    <row r="25" spans="1:42" ht="19.350000000000001" customHeight="1" thickBot="1">
      <c r="B25" s="471"/>
      <c r="C25" s="316">
        <v>18</v>
      </c>
      <c r="D25" s="141"/>
      <c r="E25" s="140"/>
      <c r="F25" s="139"/>
      <c r="I25" s="321">
        <v>18</v>
      </c>
      <c r="J25" s="440" t="str">
        <f t="shared" si="0"/>
        <v/>
      </c>
      <c r="K25" s="432"/>
      <c r="L25" s="432"/>
      <c r="M25" s="432"/>
      <c r="N25" s="432"/>
      <c r="O25" s="432"/>
      <c r="P25" s="441" t="str">
        <f t="shared" si="1"/>
        <v/>
      </c>
      <c r="Q25" s="442"/>
      <c r="R25" s="322" t="str">
        <f t="shared" si="2"/>
        <v/>
      </c>
      <c r="U25" s="321">
        <v>18</v>
      </c>
      <c r="V25" s="440" t="str">
        <f t="shared" si="3"/>
        <v/>
      </c>
      <c r="W25" s="432"/>
      <c r="X25" s="432"/>
      <c r="Y25" s="432"/>
      <c r="Z25" s="432"/>
      <c r="AA25" s="432"/>
      <c r="AB25" s="441" t="str">
        <f t="shared" si="4"/>
        <v/>
      </c>
      <c r="AC25" s="442"/>
      <c r="AD25" s="322" t="str">
        <f t="shared" si="5"/>
        <v/>
      </c>
      <c r="AF25" s="321">
        <v>18</v>
      </c>
      <c r="AG25" s="440" t="str">
        <f t="shared" si="6"/>
        <v/>
      </c>
      <c r="AH25" s="432"/>
      <c r="AI25" s="432"/>
      <c r="AJ25" s="432"/>
      <c r="AK25" s="432"/>
      <c r="AL25" s="432"/>
      <c r="AM25" s="441" t="str">
        <f t="shared" si="7"/>
        <v/>
      </c>
      <c r="AN25" s="442"/>
      <c r="AO25" s="322" t="str">
        <f t="shared" si="8"/>
        <v/>
      </c>
    </row>
    <row r="26" spans="1:42" ht="19.350000000000001" customHeight="1" thickTop="1">
      <c r="B26" s="468" t="s">
        <v>4</v>
      </c>
      <c r="C26" s="469"/>
      <c r="D26" s="138"/>
      <c r="E26" s="323"/>
      <c r="F26" s="324"/>
      <c r="G26" s="298" t="s">
        <v>86</v>
      </c>
      <c r="I26" s="433" t="s">
        <v>4</v>
      </c>
      <c r="J26" s="434"/>
      <c r="K26" s="434"/>
      <c r="L26" s="435" t="str">
        <f>IF($D26="","",$D26)</f>
        <v/>
      </c>
      <c r="M26" s="435"/>
      <c r="N26" s="435"/>
      <c r="O26" s="435"/>
      <c r="P26" s="435"/>
      <c r="Q26" s="435"/>
      <c r="R26" s="325"/>
      <c r="S26" s="326" t="s">
        <v>86</v>
      </c>
      <c r="U26" s="433" t="s">
        <v>4</v>
      </c>
      <c r="V26" s="434"/>
      <c r="W26" s="434"/>
      <c r="X26" s="435" t="str">
        <f>IF($D26="","",$D26)</f>
        <v/>
      </c>
      <c r="Y26" s="435"/>
      <c r="Z26" s="435"/>
      <c r="AA26" s="435"/>
      <c r="AB26" s="435"/>
      <c r="AC26" s="435"/>
      <c r="AD26" s="325"/>
      <c r="AE26" s="326" t="s">
        <v>86</v>
      </c>
      <c r="AF26" s="433" t="s">
        <v>4</v>
      </c>
      <c r="AG26" s="434"/>
      <c r="AH26" s="434"/>
      <c r="AI26" s="435" t="str">
        <f>IF($D26="","",$D26)</f>
        <v/>
      </c>
      <c r="AJ26" s="435"/>
      <c r="AK26" s="435"/>
      <c r="AL26" s="435"/>
      <c r="AM26" s="435"/>
      <c r="AN26" s="435"/>
      <c r="AO26" s="325"/>
      <c r="AP26" s="326" t="s">
        <v>86</v>
      </c>
    </row>
    <row r="27" spans="1:42" ht="19.350000000000001" customHeight="1" thickBot="1">
      <c r="B27" s="466" t="s">
        <v>28</v>
      </c>
      <c r="C27" s="467"/>
      <c r="D27" s="137"/>
      <c r="E27" s="323"/>
      <c r="F27" s="327"/>
      <c r="I27" s="430" t="s">
        <v>28</v>
      </c>
      <c r="J27" s="431"/>
      <c r="K27" s="431"/>
      <c r="L27" s="432" t="str">
        <f>IF($D27="","",$D27)</f>
        <v/>
      </c>
      <c r="M27" s="432"/>
      <c r="N27" s="432"/>
      <c r="O27" s="432"/>
      <c r="P27" s="432"/>
      <c r="Q27" s="432"/>
      <c r="R27" s="328"/>
      <c r="S27" s="326"/>
      <c r="U27" s="430" t="s">
        <v>28</v>
      </c>
      <c r="V27" s="431"/>
      <c r="W27" s="431"/>
      <c r="X27" s="432" t="str">
        <f>IF($D27="","",$D27)</f>
        <v/>
      </c>
      <c r="Y27" s="432"/>
      <c r="Z27" s="432"/>
      <c r="AA27" s="432"/>
      <c r="AB27" s="432"/>
      <c r="AC27" s="432"/>
      <c r="AD27" s="328"/>
      <c r="AE27" s="326"/>
      <c r="AF27" s="430" t="s">
        <v>28</v>
      </c>
      <c r="AG27" s="431"/>
      <c r="AH27" s="431"/>
      <c r="AI27" s="432" t="str">
        <f>IF($D27="","",$D27)</f>
        <v/>
      </c>
      <c r="AJ27" s="432"/>
      <c r="AK27" s="432"/>
      <c r="AL27" s="432"/>
      <c r="AM27" s="432"/>
      <c r="AN27" s="432"/>
      <c r="AO27" s="328"/>
      <c r="AP27" s="326"/>
    </row>
    <row r="28" spans="1:42" ht="19.350000000000001" customHeight="1">
      <c r="B28" s="298" t="s">
        <v>91</v>
      </c>
    </row>
    <row r="29" spans="1:42" ht="19.350000000000001" customHeight="1" thickBot="1">
      <c r="A29" s="329"/>
      <c r="B29" s="446"/>
      <c r="C29" s="446"/>
      <c r="D29" s="447" t="str">
        <f>IF($D$6="","",$D$6)</f>
        <v/>
      </c>
      <c r="E29" s="447"/>
      <c r="F29" s="447"/>
      <c r="M29" s="448"/>
      <c r="N29" s="448"/>
      <c r="U29" s="303"/>
      <c r="V29" s="303"/>
      <c r="W29" s="303"/>
      <c r="X29" s="306"/>
      <c r="Y29" s="306"/>
      <c r="Z29" s="306"/>
      <c r="AA29" s="306"/>
      <c r="AB29" s="306"/>
      <c r="AC29" s="306"/>
      <c r="AF29" s="303"/>
      <c r="AG29" s="303"/>
      <c r="AH29" s="303"/>
      <c r="AI29" s="306"/>
      <c r="AJ29" s="306"/>
      <c r="AK29" s="306"/>
      <c r="AL29" s="306"/>
      <c r="AM29" s="306"/>
      <c r="AN29" s="306"/>
    </row>
    <row r="30" spans="1:42" ht="21" customHeight="1" thickTop="1" thickBot="1">
      <c r="A30" s="329"/>
      <c r="B30" s="449"/>
      <c r="C30" s="330"/>
      <c r="D30" s="294"/>
      <c r="E30" s="295"/>
      <c r="F30" s="294"/>
      <c r="I30" s="450" t="str">
        <f>IF(D29="","選　手　氏　名","選手氏名("&amp;D29&amp;")")</f>
        <v>選　手　氏　名</v>
      </c>
      <c r="J30" s="451"/>
      <c r="K30" s="451"/>
      <c r="L30" s="451"/>
      <c r="M30" s="451"/>
      <c r="N30" s="451"/>
      <c r="O30" s="451"/>
      <c r="P30" s="451"/>
      <c r="Q30" s="452"/>
      <c r="R30" s="311" t="s">
        <v>9</v>
      </c>
      <c r="S30" s="312"/>
      <c r="T30" s="312"/>
      <c r="U30" s="450" t="str">
        <f>I30</f>
        <v>選　手　氏　名</v>
      </c>
      <c r="V30" s="451"/>
      <c r="W30" s="451"/>
      <c r="X30" s="451"/>
      <c r="Y30" s="451"/>
      <c r="Z30" s="451"/>
      <c r="AA30" s="451"/>
      <c r="AB30" s="451"/>
      <c r="AC30" s="452"/>
      <c r="AD30" s="311" t="s">
        <v>9</v>
      </c>
      <c r="AE30" s="312"/>
      <c r="AF30" s="450" t="str">
        <f>I30</f>
        <v>選　手　氏　名</v>
      </c>
      <c r="AG30" s="451"/>
      <c r="AH30" s="451"/>
      <c r="AI30" s="451"/>
      <c r="AJ30" s="451"/>
      <c r="AK30" s="451"/>
      <c r="AL30" s="451"/>
      <c r="AM30" s="451"/>
      <c r="AN30" s="452"/>
      <c r="AO30" s="311" t="s">
        <v>9</v>
      </c>
      <c r="AP30" s="312"/>
    </row>
    <row r="31" spans="1:42" ht="19.350000000000001" customHeight="1">
      <c r="A31" s="329"/>
      <c r="B31" s="449"/>
      <c r="C31" s="331"/>
      <c r="D31" s="296" t="str">
        <f>IF(D8="","",D8)</f>
        <v/>
      </c>
      <c r="E31" s="296" t="str">
        <f t="shared" ref="E31:F31" si="9">IF(E8="","",E8)</f>
        <v/>
      </c>
      <c r="F31" s="296" t="str">
        <f t="shared" si="9"/>
        <v/>
      </c>
      <c r="I31" s="314">
        <v>1</v>
      </c>
      <c r="J31" s="453" t="str">
        <f t="shared" ref="J31:J48" si="10">IF($D31="","",$D31)</f>
        <v/>
      </c>
      <c r="K31" s="454"/>
      <c r="L31" s="454"/>
      <c r="M31" s="454"/>
      <c r="N31" s="454"/>
      <c r="O31" s="454"/>
      <c r="P31" s="455" t="str">
        <f t="shared" ref="P31:P48" si="11">IF($E31=1,"(CAP)","")</f>
        <v/>
      </c>
      <c r="Q31" s="456"/>
      <c r="R31" s="315" t="str">
        <f t="shared" ref="R31:R48" si="12">IF($F31="","",$F31)</f>
        <v/>
      </c>
      <c r="U31" s="314">
        <v>1</v>
      </c>
      <c r="V31" s="453" t="str">
        <f t="shared" ref="V31:V48" si="13">IF($D31="","",$D31)</f>
        <v/>
      </c>
      <c r="W31" s="454"/>
      <c r="X31" s="454"/>
      <c r="Y31" s="454"/>
      <c r="Z31" s="454"/>
      <c r="AA31" s="454"/>
      <c r="AB31" s="455" t="str">
        <f t="shared" ref="AB31:AB48" si="14">IF($E31=1,"(CAP)","")</f>
        <v/>
      </c>
      <c r="AC31" s="456"/>
      <c r="AD31" s="315" t="str">
        <f t="shared" ref="AD31:AD48" si="15">IF($F31="","",$F31)</f>
        <v/>
      </c>
      <c r="AF31" s="314">
        <v>1</v>
      </c>
      <c r="AG31" s="453" t="str">
        <f t="shared" ref="AG31:AG48" si="16">IF($D31="","",$D31)</f>
        <v/>
      </c>
      <c r="AH31" s="454"/>
      <c r="AI31" s="454"/>
      <c r="AJ31" s="454"/>
      <c r="AK31" s="454"/>
      <c r="AL31" s="454"/>
      <c r="AM31" s="455" t="str">
        <f t="shared" ref="AM31:AM48" si="17">IF($E31=1,"(CAP)","")</f>
        <v/>
      </c>
      <c r="AN31" s="456"/>
      <c r="AO31" s="315" t="str">
        <f t="shared" ref="AO31:AO48" si="18">IF($F31="","",$F31)</f>
        <v/>
      </c>
    </row>
    <row r="32" spans="1:42" ht="19.350000000000001" customHeight="1">
      <c r="A32" s="329"/>
      <c r="B32" s="449"/>
      <c r="C32" s="331"/>
      <c r="D32" s="296" t="str">
        <f t="shared" ref="D32:F32" si="19">IF(D9="","",D9)</f>
        <v/>
      </c>
      <c r="E32" s="296" t="str">
        <f t="shared" si="19"/>
        <v/>
      </c>
      <c r="F32" s="296" t="str">
        <f t="shared" si="19"/>
        <v/>
      </c>
      <c r="I32" s="317">
        <v>2</v>
      </c>
      <c r="J32" s="436" t="str">
        <f t="shared" si="10"/>
        <v/>
      </c>
      <c r="K32" s="437"/>
      <c r="L32" s="437"/>
      <c r="M32" s="437"/>
      <c r="N32" s="437"/>
      <c r="O32" s="437"/>
      <c r="P32" s="438" t="str">
        <f t="shared" si="11"/>
        <v/>
      </c>
      <c r="Q32" s="439"/>
      <c r="R32" s="318" t="str">
        <f t="shared" si="12"/>
        <v/>
      </c>
      <c r="U32" s="317">
        <v>2</v>
      </c>
      <c r="V32" s="436" t="str">
        <f t="shared" si="13"/>
        <v/>
      </c>
      <c r="W32" s="437"/>
      <c r="X32" s="437"/>
      <c r="Y32" s="437"/>
      <c r="Z32" s="437"/>
      <c r="AA32" s="437"/>
      <c r="AB32" s="438" t="str">
        <f t="shared" si="14"/>
        <v/>
      </c>
      <c r="AC32" s="439"/>
      <c r="AD32" s="318" t="str">
        <f t="shared" si="15"/>
        <v/>
      </c>
      <c r="AF32" s="317">
        <v>2</v>
      </c>
      <c r="AG32" s="436" t="str">
        <f t="shared" si="16"/>
        <v/>
      </c>
      <c r="AH32" s="437"/>
      <c r="AI32" s="437"/>
      <c r="AJ32" s="437"/>
      <c r="AK32" s="437"/>
      <c r="AL32" s="437"/>
      <c r="AM32" s="438" t="str">
        <f t="shared" si="17"/>
        <v/>
      </c>
      <c r="AN32" s="439"/>
      <c r="AO32" s="318" t="str">
        <f t="shared" si="18"/>
        <v/>
      </c>
    </row>
    <row r="33" spans="1:41" ht="19.350000000000001" customHeight="1">
      <c r="A33" s="329"/>
      <c r="B33" s="449"/>
      <c r="C33" s="331"/>
      <c r="D33" s="296" t="str">
        <f t="shared" ref="D33:F33" si="20">IF(D10="","",D10)</f>
        <v/>
      </c>
      <c r="E33" s="296" t="str">
        <f t="shared" si="20"/>
        <v/>
      </c>
      <c r="F33" s="296" t="str">
        <f t="shared" si="20"/>
        <v/>
      </c>
      <c r="I33" s="317">
        <v>3</v>
      </c>
      <c r="J33" s="436" t="str">
        <f t="shared" si="10"/>
        <v/>
      </c>
      <c r="K33" s="437"/>
      <c r="L33" s="437"/>
      <c r="M33" s="437"/>
      <c r="N33" s="437"/>
      <c r="O33" s="437"/>
      <c r="P33" s="438" t="str">
        <f t="shared" si="11"/>
        <v/>
      </c>
      <c r="Q33" s="439"/>
      <c r="R33" s="318" t="str">
        <f t="shared" si="12"/>
        <v/>
      </c>
      <c r="U33" s="317">
        <v>3</v>
      </c>
      <c r="V33" s="436" t="str">
        <f t="shared" si="13"/>
        <v/>
      </c>
      <c r="W33" s="437"/>
      <c r="X33" s="437"/>
      <c r="Y33" s="437"/>
      <c r="Z33" s="437"/>
      <c r="AA33" s="437"/>
      <c r="AB33" s="438" t="str">
        <f t="shared" si="14"/>
        <v/>
      </c>
      <c r="AC33" s="439"/>
      <c r="AD33" s="318" t="str">
        <f t="shared" si="15"/>
        <v/>
      </c>
      <c r="AF33" s="317">
        <v>3</v>
      </c>
      <c r="AG33" s="436" t="str">
        <f t="shared" si="16"/>
        <v/>
      </c>
      <c r="AH33" s="437"/>
      <c r="AI33" s="437"/>
      <c r="AJ33" s="437"/>
      <c r="AK33" s="437"/>
      <c r="AL33" s="437"/>
      <c r="AM33" s="438" t="str">
        <f t="shared" si="17"/>
        <v/>
      </c>
      <c r="AN33" s="439"/>
      <c r="AO33" s="318" t="str">
        <f t="shared" si="18"/>
        <v/>
      </c>
    </row>
    <row r="34" spans="1:41" ht="19.350000000000001" customHeight="1">
      <c r="A34" s="329"/>
      <c r="B34" s="449"/>
      <c r="C34" s="331"/>
      <c r="D34" s="296" t="str">
        <f t="shared" ref="D34:F34" si="21">IF(D11="","",D11)</f>
        <v/>
      </c>
      <c r="E34" s="296" t="str">
        <f t="shared" si="21"/>
        <v/>
      </c>
      <c r="F34" s="296" t="str">
        <f t="shared" si="21"/>
        <v/>
      </c>
      <c r="I34" s="317">
        <v>4</v>
      </c>
      <c r="J34" s="436" t="str">
        <f t="shared" si="10"/>
        <v/>
      </c>
      <c r="K34" s="437"/>
      <c r="L34" s="437"/>
      <c r="M34" s="437"/>
      <c r="N34" s="437"/>
      <c r="O34" s="437"/>
      <c r="P34" s="438" t="str">
        <f t="shared" si="11"/>
        <v/>
      </c>
      <c r="Q34" s="439"/>
      <c r="R34" s="318" t="str">
        <f t="shared" si="12"/>
        <v/>
      </c>
      <c r="U34" s="317">
        <v>4</v>
      </c>
      <c r="V34" s="436" t="str">
        <f t="shared" si="13"/>
        <v/>
      </c>
      <c r="W34" s="437"/>
      <c r="X34" s="437"/>
      <c r="Y34" s="437"/>
      <c r="Z34" s="437"/>
      <c r="AA34" s="437"/>
      <c r="AB34" s="438" t="str">
        <f t="shared" si="14"/>
        <v/>
      </c>
      <c r="AC34" s="439"/>
      <c r="AD34" s="318" t="str">
        <f t="shared" si="15"/>
        <v/>
      </c>
      <c r="AF34" s="317">
        <v>4</v>
      </c>
      <c r="AG34" s="436" t="str">
        <f t="shared" si="16"/>
        <v/>
      </c>
      <c r="AH34" s="437"/>
      <c r="AI34" s="437"/>
      <c r="AJ34" s="437"/>
      <c r="AK34" s="437"/>
      <c r="AL34" s="437"/>
      <c r="AM34" s="438" t="str">
        <f t="shared" si="17"/>
        <v/>
      </c>
      <c r="AN34" s="439"/>
      <c r="AO34" s="318" t="str">
        <f t="shared" si="18"/>
        <v/>
      </c>
    </row>
    <row r="35" spans="1:41" ht="19.350000000000001" customHeight="1">
      <c r="A35" s="329"/>
      <c r="B35" s="449"/>
      <c r="C35" s="331"/>
      <c r="D35" s="296" t="str">
        <f t="shared" ref="D35:F35" si="22">IF(D12="","",D12)</f>
        <v/>
      </c>
      <c r="E35" s="296" t="str">
        <f t="shared" si="22"/>
        <v/>
      </c>
      <c r="F35" s="296" t="str">
        <f t="shared" si="22"/>
        <v/>
      </c>
      <c r="I35" s="317">
        <v>5</v>
      </c>
      <c r="J35" s="436" t="str">
        <f t="shared" si="10"/>
        <v/>
      </c>
      <c r="K35" s="437"/>
      <c r="L35" s="437"/>
      <c r="M35" s="437"/>
      <c r="N35" s="437"/>
      <c r="O35" s="437"/>
      <c r="P35" s="438" t="str">
        <f t="shared" si="11"/>
        <v/>
      </c>
      <c r="Q35" s="439"/>
      <c r="R35" s="318" t="str">
        <f t="shared" si="12"/>
        <v/>
      </c>
      <c r="U35" s="317">
        <v>5</v>
      </c>
      <c r="V35" s="436" t="str">
        <f t="shared" si="13"/>
        <v/>
      </c>
      <c r="W35" s="437"/>
      <c r="X35" s="437"/>
      <c r="Y35" s="437"/>
      <c r="Z35" s="437"/>
      <c r="AA35" s="437"/>
      <c r="AB35" s="438" t="str">
        <f t="shared" si="14"/>
        <v/>
      </c>
      <c r="AC35" s="439"/>
      <c r="AD35" s="318" t="str">
        <f t="shared" si="15"/>
        <v/>
      </c>
      <c r="AF35" s="317">
        <v>5</v>
      </c>
      <c r="AG35" s="436" t="str">
        <f t="shared" si="16"/>
        <v/>
      </c>
      <c r="AH35" s="437"/>
      <c r="AI35" s="437"/>
      <c r="AJ35" s="437"/>
      <c r="AK35" s="437"/>
      <c r="AL35" s="437"/>
      <c r="AM35" s="438" t="str">
        <f t="shared" si="17"/>
        <v/>
      </c>
      <c r="AN35" s="439"/>
      <c r="AO35" s="318" t="str">
        <f t="shared" si="18"/>
        <v/>
      </c>
    </row>
    <row r="36" spans="1:41" ht="19.350000000000001" customHeight="1">
      <c r="A36" s="329"/>
      <c r="B36" s="449"/>
      <c r="C36" s="331"/>
      <c r="D36" s="296" t="str">
        <f t="shared" ref="D36:F36" si="23">IF(D13="","",D13)</f>
        <v/>
      </c>
      <c r="E36" s="296" t="str">
        <f t="shared" si="23"/>
        <v/>
      </c>
      <c r="F36" s="296" t="str">
        <f t="shared" si="23"/>
        <v/>
      </c>
      <c r="I36" s="317">
        <v>6</v>
      </c>
      <c r="J36" s="436" t="str">
        <f t="shared" si="10"/>
        <v/>
      </c>
      <c r="K36" s="437"/>
      <c r="L36" s="437"/>
      <c r="M36" s="437"/>
      <c r="N36" s="437"/>
      <c r="O36" s="437"/>
      <c r="P36" s="438" t="str">
        <f t="shared" si="11"/>
        <v/>
      </c>
      <c r="Q36" s="439"/>
      <c r="R36" s="318" t="str">
        <f t="shared" si="12"/>
        <v/>
      </c>
      <c r="U36" s="317">
        <v>6</v>
      </c>
      <c r="V36" s="436" t="str">
        <f t="shared" si="13"/>
        <v/>
      </c>
      <c r="W36" s="437"/>
      <c r="X36" s="437"/>
      <c r="Y36" s="437"/>
      <c r="Z36" s="437"/>
      <c r="AA36" s="437"/>
      <c r="AB36" s="438" t="str">
        <f t="shared" si="14"/>
        <v/>
      </c>
      <c r="AC36" s="439"/>
      <c r="AD36" s="318" t="str">
        <f t="shared" si="15"/>
        <v/>
      </c>
      <c r="AF36" s="317">
        <v>6</v>
      </c>
      <c r="AG36" s="436" t="str">
        <f t="shared" si="16"/>
        <v/>
      </c>
      <c r="AH36" s="437"/>
      <c r="AI36" s="437"/>
      <c r="AJ36" s="437"/>
      <c r="AK36" s="437"/>
      <c r="AL36" s="437"/>
      <c r="AM36" s="438" t="str">
        <f t="shared" si="17"/>
        <v/>
      </c>
      <c r="AN36" s="439"/>
      <c r="AO36" s="318" t="str">
        <f t="shared" si="18"/>
        <v/>
      </c>
    </row>
    <row r="37" spans="1:41" ht="19.350000000000001" customHeight="1">
      <c r="A37" s="329"/>
      <c r="B37" s="443"/>
      <c r="C37" s="331"/>
      <c r="D37" s="296" t="str">
        <f t="shared" ref="D37:F37" si="24">IF(D14="","",D14)</f>
        <v/>
      </c>
      <c r="E37" s="296" t="str">
        <f t="shared" si="24"/>
        <v/>
      </c>
      <c r="F37" s="296" t="str">
        <f t="shared" si="24"/>
        <v/>
      </c>
      <c r="I37" s="317">
        <v>7</v>
      </c>
      <c r="J37" s="436" t="str">
        <f t="shared" si="10"/>
        <v/>
      </c>
      <c r="K37" s="437"/>
      <c r="L37" s="437"/>
      <c r="M37" s="437"/>
      <c r="N37" s="437"/>
      <c r="O37" s="437"/>
      <c r="P37" s="438" t="str">
        <f t="shared" si="11"/>
        <v/>
      </c>
      <c r="Q37" s="439"/>
      <c r="R37" s="318" t="str">
        <f t="shared" si="12"/>
        <v/>
      </c>
      <c r="S37" s="319"/>
      <c r="T37" s="319"/>
      <c r="U37" s="317">
        <v>7</v>
      </c>
      <c r="V37" s="436" t="str">
        <f t="shared" si="13"/>
        <v/>
      </c>
      <c r="W37" s="437"/>
      <c r="X37" s="437"/>
      <c r="Y37" s="437"/>
      <c r="Z37" s="437"/>
      <c r="AA37" s="437"/>
      <c r="AB37" s="438" t="str">
        <f t="shared" si="14"/>
        <v/>
      </c>
      <c r="AC37" s="439"/>
      <c r="AD37" s="318" t="str">
        <f t="shared" si="15"/>
        <v/>
      </c>
      <c r="AF37" s="317">
        <v>7</v>
      </c>
      <c r="AG37" s="436" t="str">
        <f t="shared" si="16"/>
        <v/>
      </c>
      <c r="AH37" s="437"/>
      <c r="AI37" s="437"/>
      <c r="AJ37" s="437"/>
      <c r="AK37" s="437"/>
      <c r="AL37" s="437"/>
      <c r="AM37" s="438" t="str">
        <f t="shared" si="17"/>
        <v/>
      </c>
      <c r="AN37" s="439"/>
      <c r="AO37" s="318" t="str">
        <f t="shared" si="18"/>
        <v/>
      </c>
    </row>
    <row r="38" spans="1:41" ht="19.350000000000001" customHeight="1">
      <c r="A38" s="329"/>
      <c r="B38" s="443"/>
      <c r="C38" s="331"/>
      <c r="D38" s="296" t="str">
        <f t="shared" ref="D38:F38" si="25">IF(D15="","",D15)</f>
        <v/>
      </c>
      <c r="E38" s="296" t="str">
        <f t="shared" si="25"/>
        <v/>
      </c>
      <c r="F38" s="296" t="str">
        <f t="shared" si="25"/>
        <v/>
      </c>
      <c r="I38" s="317">
        <v>8</v>
      </c>
      <c r="J38" s="436" t="str">
        <f t="shared" si="10"/>
        <v/>
      </c>
      <c r="K38" s="437"/>
      <c r="L38" s="437"/>
      <c r="M38" s="437"/>
      <c r="N38" s="437"/>
      <c r="O38" s="437"/>
      <c r="P38" s="438" t="str">
        <f t="shared" si="11"/>
        <v/>
      </c>
      <c r="Q38" s="439"/>
      <c r="R38" s="318" t="str">
        <f t="shared" si="12"/>
        <v/>
      </c>
      <c r="S38" s="319"/>
      <c r="T38" s="319"/>
      <c r="U38" s="317">
        <v>8</v>
      </c>
      <c r="V38" s="436" t="str">
        <f t="shared" si="13"/>
        <v/>
      </c>
      <c r="W38" s="437"/>
      <c r="X38" s="437"/>
      <c r="Y38" s="437"/>
      <c r="Z38" s="437"/>
      <c r="AA38" s="437"/>
      <c r="AB38" s="438" t="str">
        <f t="shared" si="14"/>
        <v/>
      </c>
      <c r="AC38" s="439"/>
      <c r="AD38" s="318" t="str">
        <f t="shared" si="15"/>
        <v/>
      </c>
      <c r="AF38" s="317">
        <v>8</v>
      </c>
      <c r="AG38" s="436" t="str">
        <f t="shared" si="16"/>
        <v/>
      </c>
      <c r="AH38" s="437"/>
      <c r="AI38" s="437"/>
      <c r="AJ38" s="437"/>
      <c r="AK38" s="437"/>
      <c r="AL38" s="437"/>
      <c r="AM38" s="438" t="str">
        <f t="shared" si="17"/>
        <v/>
      </c>
      <c r="AN38" s="439"/>
      <c r="AO38" s="318" t="str">
        <f t="shared" si="18"/>
        <v/>
      </c>
    </row>
    <row r="39" spans="1:41" ht="19.350000000000001" customHeight="1">
      <c r="A39" s="329"/>
      <c r="B39" s="443"/>
      <c r="C39" s="331"/>
      <c r="D39" s="296" t="str">
        <f t="shared" ref="D39:F39" si="26">IF(D16="","",D16)</f>
        <v/>
      </c>
      <c r="E39" s="296" t="str">
        <f t="shared" si="26"/>
        <v/>
      </c>
      <c r="F39" s="296" t="str">
        <f t="shared" si="26"/>
        <v/>
      </c>
      <c r="I39" s="317">
        <v>9</v>
      </c>
      <c r="J39" s="436" t="str">
        <f t="shared" si="10"/>
        <v/>
      </c>
      <c r="K39" s="437"/>
      <c r="L39" s="437"/>
      <c r="M39" s="437"/>
      <c r="N39" s="437"/>
      <c r="O39" s="437"/>
      <c r="P39" s="438" t="str">
        <f t="shared" si="11"/>
        <v/>
      </c>
      <c r="Q39" s="439"/>
      <c r="R39" s="318" t="str">
        <f t="shared" si="12"/>
        <v/>
      </c>
      <c r="S39" s="319"/>
      <c r="T39" s="319"/>
      <c r="U39" s="317">
        <v>9</v>
      </c>
      <c r="V39" s="436" t="str">
        <f t="shared" si="13"/>
        <v/>
      </c>
      <c r="W39" s="437"/>
      <c r="X39" s="437"/>
      <c r="Y39" s="437"/>
      <c r="Z39" s="437"/>
      <c r="AA39" s="437"/>
      <c r="AB39" s="438" t="str">
        <f t="shared" si="14"/>
        <v/>
      </c>
      <c r="AC39" s="439"/>
      <c r="AD39" s="318" t="str">
        <f t="shared" si="15"/>
        <v/>
      </c>
      <c r="AF39" s="317">
        <v>9</v>
      </c>
      <c r="AG39" s="436" t="str">
        <f t="shared" si="16"/>
        <v/>
      </c>
      <c r="AH39" s="437"/>
      <c r="AI39" s="437"/>
      <c r="AJ39" s="437"/>
      <c r="AK39" s="437"/>
      <c r="AL39" s="437"/>
      <c r="AM39" s="438" t="str">
        <f t="shared" si="17"/>
        <v/>
      </c>
      <c r="AN39" s="439"/>
      <c r="AO39" s="318" t="str">
        <f t="shared" si="18"/>
        <v/>
      </c>
    </row>
    <row r="40" spans="1:41" ht="19.350000000000001" customHeight="1">
      <c r="A40" s="329"/>
      <c r="B40" s="443"/>
      <c r="C40" s="331"/>
      <c r="D40" s="296" t="str">
        <f t="shared" ref="D40:F40" si="27">IF(D17="","",D17)</f>
        <v/>
      </c>
      <c r="E40" s="296" t="str">
        <f t="shared" si="27"/>
        <v/>
      </c>
      <c r="F40" s="296" t="str">
        <f t="shared" si="27"/>
        <v/>
      </c>
      <c r="I40" s="317">
        <v>10</v>
      </c>
      <c r="J40" s="436" t="str">
        <f t="shared" si="10"/>
        <v/>
      </c>
      <c r="K40" s="437"/>
      <c r="L40" s="437"/>
      <c r="M40" s="437"/>
      <c r="N40" s="437"/>
      <c r="O40" s="437"/>
      <c r="P40" s="438" t="str">
        <f t="shared" si="11"/>
        <v/>
      </c>
      <c r="Q40" s="439"/>
      <c r="R40" s="318" t="str">
        <f t="shared" si="12"/>
        <v/>
      </c>
      <c r="S40" s="444"/>
      <c r="T40" s="445"/>
      <c r="U40" s="317">
        <v>10</v>
      </c>
      <c r="V40" s="436" t="str">
        <f t="shared" si="13"/>
        <v/>
      </c>
      <c r="W40" s="437"/>
      <c r="X40" s="437"/>
      <c r="Y40" s="437"/>
      <c r="Z40" s="437"/>
      <c r="AA40" s="437"/>
      <c r="AB40" s="438" t="str">
        <f t="shared" si="14"/>
        <v/>
      </c>
      <c r="AC40" s="439"/>
      <c r="AD40" s="318" t="str">
        <f t="shared" si="15"/>
        <v/>
      </c>
      <c r="AF40" s="317">
        <v>10</v>
      </c>
      <c r="AG40" s="436" t="str">
        <f t="shared" si="16"/>
        <v/>
      </c>
      <c r="AH40" s="437"/>
      <c r="AI40" s="437"/>
      <c r="AJ40" s="437"/>
      <c r="AK40" s="437"/>
      <c r="AL40" s="437"/>
      <c r="AM40" s="438" t="str">
        <f t="shared" si="17"/>
        <v/>
      </c>
      <c r="AN40" s="439"/>
      <c r="AO40" s="318" t="str">
        <f t="shared" si="18"/>
        <v/>
      </c>
    </row>
    <row r="41" spans="1:41" ht="19.350000000000001" customHeight="1">
      <c r="A41" s="329"/>
      <c r="B41" s="443"/>
      <c r="C41" s="331"/>
      <c r="D41" s="296" t="str">
        <f t="shared" ref="D41:F41" si="28">IF(D18="","",D18)</f>
        <v/>
      </c>
      <c r="E41" s="296" t="str">
        <f t="shared" si="28"/>
        <v/>
      </c>
      <c r="F41" s="296" t="str">
        <f t="shared" si="28"/>
        <v/>
      </c>
      <c r="I41" s="317">
        <v>11</v>
      </c>
      <c r="J41" s="436" t="str">
        <f t="shared" si="10"/>
        <v/>
      </c>
      <c r="K41" s="437"/>
      <c r="L41" s="437"/>
      <c r="M41" s="437"/>
      <c r="N41" s="437"/>
      <c r="O41" s="437"/>
      <c r="P41" s="438" t="str">
        <f t="shared" si="11"/>
        <v/>
      </c>
      <c r="Q41" s="439"/>
      <c r="R41" s="318" t="str">
        <f t="shared" si="12"/>
        <v/>
      </c>
      <c r="S41" s="319"/>
      <c r="T41" s="319"/>
      <c r="U41" s="317">
        <v>11</v>
      </c>
      <c r="V41" s="436" t="str">
        <f t="shared" si="13"/>
        <v/>
      </c>
      <c r="W41" s="437"/>
      <c r="X41" s="437"/>
      <c r="Y41" s="437"/>
      <c r="Z41" s="437"/>
      <c r="AA41" s="437"/>
      <c r="AB41" s="438" t="str">
        <f t="shared" si="14"/>
        <v/>
      </c>
      <c r="AC41" s="439"/>
      <c r="AD41" s="318" t="str">
        <f t="shared" si="15"/>
        <v/>
      </c>
      <c r="AF41" s="317">
        <v>11</v>
      </c>
      <c r="AG41" s="436" t="str">
        <f t="shared" si="16"/>
        <v/>
      </c>
      <c r="AH41" s="437"/>
      <c r="AI41" s="437"/>
      <c r="AJ41" s="437"/>
      <c r="AK41" s="437"/>
      <c r="AL41" s="437"/>
      <c r="AM41" s="438" t="str">
        <f t="shared" si="17"/>
        <v/>
      </c>
      <c r="AN41" s="439"/>
      <c r="AO41" s="318" t="str">
        <f t="shared" si="18"/>
        <v/>
      </c>
    </row>
    <row r="42" spans="1:41" ht="19.350000000000001" customHeight="1">
      <c r="A42" s="329"/>
      <c r="B42" s="443"/>
      <c r="C42" s="331"/>
      <c r="D42" s="296" t="str">
        <f t="shared" ref="D42:F42" si="29">IF(D19="","",D19)</f>
        <v/>
      </c>
      <c r="E42" s="296" t="str">
        <f t="shared" si="29"/>
        <v/>
      </c>
      <c r="F42" s="296" t="str">
        <f t="shared" si="29"/>
        <v/>
      </c>
      <c r="I42" s="317">
        <v>12</v>
      </c>
      <c r="J42" s="436" t="str">
        <f t="shared" si="10"/>
        <v/>
      </c>
      <c r="K42" s="437"/>
      <c r="L42" s="437"/>
      <c r="M42" s="437"/>
      <c r="N42" s="437"/>
      <c r="O42" s="437"/>
      <c r="P42" s="438" t="str">
        <f t="shared" si="11"/>
        <v/>
      </c>
      <c r="Q42" s="439"/>
      <c r="R42" s="318" t="str">
        <f t="shared" si="12"/>
        <v/>
      </c>
      <c r="S42" s="319"/>
      <c r="T42" s="319"/>
      <c r="U42" s="317">
        <v>12</v>
      </c>
      <c r="V42" s="436" t="str">
        <f t="shared" si="13"/>
        <v/>
      </c>
      <c r="W42" s="437"/>
      <c r="X42" s="437"/>
      <c r="Y42" s="437"/>
      <c r="Z42" s="437"/>
      <c r="AA42" s="437"/>
      <c r="AB42" s="438" t="str">
        <f t="shared" si="14"/>
        <v/>
      </c>
      <c r="AC42" s="439"/>
      <c r="AD42" s="318" t="str">
        <f t="shared" si="15"/>
        <v/>
      </c>
      <c r="AF42" s="317">
        <v>12</v>
      </c>
      <c r="AG42" s="436" t="str">
        <f t="shared" si="16"/>
        <v/>
      </c>
      <c r="AH42" s="437"/>
      <c r="AI42" s="437"/>
      <c r="AJ42" s="437"/>
      <c r="AK42" s="437"/>
      <c r="AL42" s="437"/>
      <c r="AM42" s="438" t="str">
        <f t="shared" si="17"/>
        <v/>
      </c>
      <c r="AN42" s="439"/>
      <c r="AO42" s="318" t="str">
        <f t="shared" si="18"/>
        <v/>
      </c>
    </row>
    <row r="43" spans="1:41" ht="19.350000000000001" customHeight="1">
      <c r="A43" s="329"/>
      <c r="B43" s="443"/>
      <c r="C43" s="331"/>
      <c r="D43" s="296" t="str">
        <f t="shared" ref="D43:F43" si="30">IF(D20="","",D20)</f>
        <v/>
      </c>
      <c r="E43" s="296" t="str">
        <f t="shared" si="30"/>
        <v/>
      </c>
      <c r="F43" s="296" t="str">
        <f t="shared" si="30"/>
        <v/>
      </c>
      <c r="I43" s="317">
        <v>13</v>
      </c>
      <c r="J43" s="436" t="str">
        <f t="shared" si="10"/>
        <v/>
      </c>
      <c r="K43" s="437"/>
      <c r="L43" s="437"/>
      <c r="M43" s="437"/>
      <c r="N43" s="437"/>
      <c r="O43" s="437"/>
      <c r="P43" s="438" t="str">
        <f t="shared" si="11"/>
        <v/>
      </c>
      <c r="Q43" s="439"/>
      <c r="R43" s="318" t="str">
        <f t="shared" si="12"/>
        <v/>
      </c>
      <c r="U43" s="317">
        <v>13</v>
      </c>
      <c r="V43" s="436" t="str">
        <f t="shared" si="13"/>
        <v/>
      </c>
      <c r="W43" s="437"/>
      <c r="X43" s="437"/>
      <c r="Y43" s="437"/>
      <c r="Z43" s="437"/>
      <c r="AA43" s="437"/>
      <c r="AB43" s="438" t="str">
        <f t="shared" si="14"/>
        <v/>
      </c>
      <c r="AC43" s="439"/>
      <c r="AD43" s="318" t="str">
        <f t="shared" si="15"/>
        <v/>
      </c>
      <c r="AF43" s="317">
        <v>13</v>
      </c>
      <c r="AG43" s="436" t="str">
        <f t="shared" si="16"/>
        <v/>
      </c>
      <c r="AH43" s="437"/>
      <c r="AI43" s="437"/>
      <c r="AJ43" s="437"/>
      <c r="AK43" s="437"/>
      <c r="AL43" s="437"/>
      <c r="AM43" s="438" t="str">
        <f t="shared" si="17"/>
        <v/>
      </c>
      <c r="AN43" s="439"/>
      <c r="AO43" s="318" t="str">
        <f t="shared" si="18"/>
        <v/>
      </c>
    </row>
    <row r="44" spans="1:41" ht="19.350000000000001" customHeight="1">
      <c r="A44" s="329"/>
      <c r="B44" s="443"/>
      <c r="C44" s="331"/>
      <c r="D44" s="296" t="str">
        <f t="shared" ref="D44:F44" si="31">IF(D21="","",D21)</f>
        <v/>
      </c>
      <c r="E44" s="296" t="str">
        <f t="shared" si="31"/>
        <v/>
      </c>
      <c r="F44" s="296" t="str">
        <f t="shared" si="31"/>
        <v/>
      </c>
      <c r="I44" s="317">
        <v>14</v>
      </c>
      <c r="J44" s="436" t="str">
        <f t="shared" si="10"/>
        <v/>
      </c>
      <c r="K44" s="437"/>
      <c r="L44" s="437"/>
      <c r="M44" s="437"/>
      <c r="N44" s="437"/>
      <c r="O44" s="437"/>
      <c r="P44" s="438" t="str">
        <f t="shared" si="11"/>
        <v/>
      </c>
      <c r="Q44" s="439"/>
      <c r="R44" s="318" t="str">
        <f t="shared" si="12"/>
        <v/>
      </c>
      <c r="U44" s="317">
        <v>14</v>
      </c>
      <c r="V44" s="436" t="str">
        <f t="shared" si="13"/>
        <v/>
      </c>
      <c r="W44" s="437"/>
      <c r="X44" s="437"/>
      <c r="Y44" s="437"/>
      <c r="Z44" s="437"/>
      <c r="AA44" s="437"/>
      <c r="AB44" s="438" t="str">
        <f t="shared" si="14"/>
        <v/>
      </c>
      <c r="AC44" s="439"/>
      <c r="AD44" s="318" t="str">
        <f t="shared" si="15"/>
        <v/>
      </c>
      <c r="AF44" s="317">
        <v>14</v>
      </c>
      <c r="AG44" s="436" t="str">
        <f t="shared" si="16"/>
        <v/>
      </c>
      <c r="AH44" s="437"/>
      <c r="AI44" s="437"/>
      <c r="AJ44" s="437"/>
      <c r="AK44" s="437"/>
      <c r="AL44" s="437"/>
      <c r="AM44" s="438" t="str">
        <f t="shared" si="17"/>
        <v/>
      </c>
      <c r="AN44" s="439"/>
      <c r="AO44" s="318" t="str">
        <f t="shared" si="18"/>
        <v/>
      </c>
    </row>
    <row r="45" spans="1:41" ht="19.350000000000001" customHeight="1">
      <c r="A45" s="329"/>
      <c r="B45" s="443"/>
      <c r="C45" s="331"/>
      <c r="D45" s="296" t="str">
        <f t="shared" ref="D45:F45" si="32">IF(D22="","",D22)</f>
        <v/>
      </c>
      <c r="E45" s="296" t="str">
        <f t="shared" si="32"/>
        <v/>
      </c>
      <c r="F45" s="296" t="str">
        <f t="shared" si="32"/>
        <v/>
      </c>
      <c r="I45" s="317">
        <v>15</v>
      </c>
      <c r="J45" s="436" t="str">
        <f t="shared" si="10"/>
        <v/>
      </c>
      <c r="K45" s="437"/>
      <c r="L45" s="437"/>
      <c r="M45" s="437"/>
      <c r="N45" s="437"/>
      <c r="O45" s="437"/>
      <c r="P45" s="438" t="str">
        <f t="shared" si="11"/>
        <v/>
      </c>
      <c r="Q45" s="439"/>
      <c r="R45" s="318" t="str">
        <f t="shared" si="12"/>
        <v/>
      </c>
      <c r="U45" s="317">
        <v>15</v>
      </c>
      <c r="V45" s="436" t="str">
        <f t="shared" si="13"/>
        <v/>
      </c>
      <c r="W45" s="437"/>
      <c r="X45" s="437"/>
      <c r="Y45" s="437"/>
      <c r="Z45" s="437"/>
      <c r="AA45" s="437"/>
      <c r="AB45" s="438" t="str">
        <f t="shared" si="14"/>
        <v/>
      </c>
      <c r="AC45" s="439"/>
      <c r="AD45" s="318" t="str">
        <f t="shared" si="15"/>
        <v/>
      </c>
      <c r="AF45" s="317">
        <v>15</v>
      </c>
      <c r="AG45" s="436" t="str">
        <f t="shared" si="16"/>
        <v/>
      </c>
      <c r="AH45" s="437"/>
      <c r="AI45" s="437"/>
      <c r="AJ45" s="437"/>
      <c r="AK45" s="437"/>
      <c r="AL45" s="437"/>
      <c r="AM45" s="438" t="str">
        <f t="shared" si="17"/>
        <v/>
      </c>
      <c r="AN45" s="439"/>
      <c r="AO45" s="318" t="str">
        <f t="shared" si="18"/>
        <v/>
      </c>
    </row>
    <row r="46" spans="1:41" ht="19.350000000000001" customHeight="1">
      <c r="A46" s="329"/>
      <c r="B46" s="443"/>
      <c r="C46" s="331"/>
      <c r="D46" s="296" t="str">
        <f t="shared" ref="D46:F46" si="33">IF(D23="","",D23)</f>
        <v/>
      </c>
      <c r="E46" s="296" t="str">
        <f t="shared" si="33"/>
        <v/>
      </c>
      <c r="F46" s="296" t="str">
        <f t="shared" si="33"/>
        <v/>
      </c>
      <c r="I46" s="320">
        <v>16</v>
      </c>
      <c r="J46" s="436" t="str">
        <f t="shared" si="10"/>
        <v/>
      </c>
      <c r="K46" s="437"/>
      <c r="L46" s="437"/>
      <c r="M46" s="437"/>
      <c r="N46" s="437"/>
      <c r="O46" s="437"/>
      <c r="P46" s="438" t="str">
        <f t="shared" si="11"/>
        <v/>
      </c>
      <c r="Q46" s="439"/>
      <c r="R46" s="318" t="str">
        <f t="shared" si="12"/>
        <v/>
      </c>
      <c r="U46" s="320">
        <v>16</v>
      </c>
      <c r="V46" s="436" t="str">
        <f t="shared" si="13"/>
        <v/>
      </c>
      <c r="W46" s="437"/>
      <c r="X46" s="437"/>
      <c r="Y46" s="437"/>
      <c r="Z46" s="437"/>
      <c r="AA46" s="437"/>
      <c r="AB46" s="438" t="str">
        <f t="shared" si="14"/>
        <v/>
      </c>
      <c r="AC46" s="439"/>
      <c r="AD46" s="318" t="str">
        <f t="shared" si="15"/>
        <v/>
      </c>
      <c r="AF46" s="320">
        <v>16</v>
      </c>
      <c r="AG46" s="436" t="str">
        <f t="shared" si="16"/>
        <v/>
      </c>
      <c r="AH46" s="437"/>
      <c r="AI46" s="437"/>
      <c r="AJ46" s="437"/>
      <c r="AK46" s="437"/>
      <c r="AL46" s="437"/>
      <c r="AM46" s="438" t="str">
        <f t="shared" si="17"/>
        <v/>
      </c>
      <c r="AN46" s="439"/>
      <c r="AO46" s="318" t="str">
        <f t="shared" si="18"/>
        <v/>
      </c>
    </row>
    <row r="47" spans="1:41" ht="19.350000000000001" customHeight="1">
      <c r="A47" s="329"/>
      <c r="B47" s="443"/>
      <c r="C47" s="331"/>
      <c r="D47" s="296" t="str">
        <f t="shared" ref="D47:F47" si="34">IF(D24="","",D24)</f>
        <v/>
      </c>
      <c r="E47" s="296" t="str">
        <f t="shared" si="34"/>
        <v/>
      </c>
      <c r="F47" s="296" t="str">
        <f t="shared" si="34"/>
        <v/>
      </c>
      <c r="I47" s="320">
        <v>17</v>
      </c>
      <c r="J47" s="436" t="str">
        <f t="shared" si="10"/>
        <v/>
      </c>
      <c r="K47" s="437"/>
      <c r="L47" s="437"/>
      <c r="M47" s="437"/>
      <c r="N47" s="437"/>
      <c r="O47" s="437"/>
      <c r="P47" s="438" t="str">
        <f t="shared" si="11"/>
        <v/>
      </c>
      <c r="Q47" s="439"/>
      <c r="R47" s="318" t="str">
        <f t="shared" si="12"/>
        <v/>
      </c>
      <c r="U47" s="320">
        <v>17</v>
      </c>
      <c r="V47" s="436" t="str">
        <f t="shared" si="13"/>
        <v/>
      </c>
      <c r="W47" s="437"/>
      <c r="X47" s="437"/>
      <c r="Y47" s="437"/>
      <c r="Z47" s="437"/>
      <c r="AA47" s="437"/>
      <c r="AB47" s="438" t="str">
        <f t="shared" si="14"/>
        <v/>
      </c>
      <c r="AC47" s="439"/>
      <c r="AD47" s="318" t="str">
        <f t="shared" si="15"/>
        <v/>
      </c>
      <c r="AF47" s="320">
        <v>17</v>
      </c>
      <c r="AG47" s="436" t="str">
        <f t="shared" si="16"/>
        <v/>
      </c>
      <c r="AH47" s="437"/>
      <c r="AI47" s="437"/>
      <c r="AJ47" s="437"/>
      <c r="AK47" s="437"/>
      <c r="AL47" s="437"/>
      <c r="AM47" s="438" t="str">
        <f t="shared" si="17"/>
        <v/>
      </c>
      <c r="AN47" s="439"/>
      <c r="AO47" s="318" t="str">
        <f t="shared" si="18"/>
        <v/>
      </c>
    </row>
    <row r="48" spans="1:41" ht="19.350000000000001" customHeight="1" thickBot="1">
      <c r="A48" s="329"/>
      <c r="B48" s="443"/>
      <c r="C48" s="331"/>
      <c r="D48" s="296" t="str">
        <f t="shared" ref="D48:F48" si="35">IF(D25="","",D25)</f>
        <v/>
      </c>
      <c r="E48" s="296" t="str">
        <f t="shared" si="35"/>
        <v/>
      </c>
      <c r="F48" s="296" t="str">
        <f t="shared" si="35"/>
        <v/>
      </c>
      <c r="I48" s="321">
        <v>18</v>
      </c>
      <c r="J48" s="440" t="str">
        <f t="shared" si="10"/>
        <v/>
      </c>
      <c r="K48" s="432"/>
      <c r="L48" s="432"/>
      <c r="M48" s="432"/>
      <c r="N48" s="432"/>
      <c r="O48" s="432"/>
      <c r="P48" s="441" t="str">
        <f t="shared" si="11"/>
        <v/>
      </c>
      <c r="Q48" s="442"/>
      <c r="R48" s="322" t="str">
        <f t="shared" si="12"/>
        <v/>
      </c>
      <c r="U48" s="321">
        <v>18</v>
      </c>
      <c r="V48" s="440" t="str">
        <f t="shared" si="13"/>
        <v/>
      </c>
      <c r="W48" s="432"/>
      <c r="X48" s="432"/>
      <c r="Y48" s="432"/>
      <c r="Z48" s="432"/>
      <c r="AA48" s="432"/>
      <c r="AB48" s="441" t="str">
        <f t="shared" si="14"/>
        <v/>
      </c>
      <c r="AC48" s="442"/>
      <c r="AD48" s="322" t="str">
        <f t="shared" si="15"/>
        <v/>
      </c>
      <c r="AF48" s="321">
        <v>18</v>
      </c>
      <c r="AG48" s="440" t="str">
        <f t="shared" si="16"/>
        <v/>
      </c>
      <c r="AH48" s="432"/>
      <c r="AI48" s="432"/>
      <c r="AJ48" s="432"/>
      <c r="AK48" s="432"/>
      <c r="AL48" s="432"/>
      <c r="AM48" s="441" t="str">
        <f t="shared" si="17"/>
        <v/>
      </c>
      <c r="AN48" s="442"/>
      <c r="AO48" s="322" t="str">
        <f t="shared" si="18"/>
        <v/>
      </c>
    </row>
    <row r="49" spans="1:42" ht="19.350000000000001" customHeight="1" thickTop="1">
      <c r="A49" s="329"/>
      <c r="B49" s="429"/>
      <c r="C49" s="429"/>
      <c r="D49" s="296" t="str">
        <f t="shared" ref="D49" si="36">IF(D26="","",D26)</f>
        <v/>
      </c>
      <c r="E49" s="296"/>
      <c r="F49" s="296"/>
      <c r="G49" s="298" t="s">
        <v>86</v>
      </c>
      <c r="I49" s="433" t="s">
        <v>4</v>
      </c>
      <c r="J49" s="434"/>
      <c r="K49" s="434"/>
      <c r="L49" s="435" t="str">
        <f>IF($D49="","",$D49)</f>
        <v/>
      </c>
      <c r="M49" s="435"/>
      <c r="N49" s="435"/>
      <c r="O49" s="435"/>
      <c r="P49" s="435"/>
      <c r="Q49" s="435"/>
      <c r="R49" s="325"/>
      <c r="S49" s="326" t="s">
        <v>86</v>
      </c>
      <c r="U49" s="433" t="s">
        <v>4</v>
      </c>
      <c r="V49" s="434"/>
      <c r="W49" s="434"/>
      <c r="X49" s="435" t="str">
        <f>IF($D49="","",$D49)</f>
        <v/>
      </c>
      <c r="Y49" s="435"/>
      <c r="Z49" s="435"/>
      <c r="AA49" s="435"/>
      <c r="AB49" s="435"/>
      <c r="AC49" s="435"/>
      <c r="AD49" s="325"/>
      <c r="AE49" s="326" t="s">
        <v>86</v>
      </c>
      <c r="AF49" s="433" t="s">
        <v>4</v>
      </c>
      <c r="AG49" s="434"/>
      <c r="AH49" s="434"/>
      <c r="AI49" s="435" t="str">
        <f>IF($D49="","",$D49)</f>
        <v/>
      </c>
      <c r="AJ49" s="435"/>
      <c r="AK49" s="435"/>
      <c r="AL49" s="435"/>
      <c r="AM49" s="435"/>
      <c r="AN49" s="435"/>
      <c r="AO49" s="325"/>
      <c r="AP49" s="326" t="s">
        <v>86</v>
      </c>
    </row>
    <row r="50" spans="1:42" ht="19.350000000000001" customHeight="1" thickBot="1">
      <c r="A50" s="329"/>
      <c r="B50" s="429"/>
      <c r="C50" s="429"/>
      <c r="D50" s="296" t="str">
        <f t="shared" ref="D50" si="37">IF(D27="","",D27)</f>
        <v/>
      </c>
      <c r="E50" s="296"/>
      <c r="F50" s="296"/>
      <c r="I50" s="430" t="s">
        <v>28</v>
      </c>
      <c r="J50" s="431"/>
      <c r="K50" s="431"/>
      <c r="L50" s="432" t="str">
        <f>IF($D50="","",$D50)</f>
        <v/>
      </c>
      <c r="M50" s="432"/>
      <c r="N50" s="432"/>
      <c r="O50" s="432"/>
      <c r="P50" s="432"/>
      <c r="Q50" s="432"/>
      <c r="R50" s="328"/>
      <c r="S50" s="326"/>
      <c r="U50" s="430" t="s">
        <v>28</v>
      </c>
      <c r="V50" s="431"/>
      <c r="W50" s="431"/>
      <c r="X50" s="432" t="str">
        <f>IF($D50="","",$D50)</f>
        <v/>
      </c>
      <c r="Y50" s="432"/>
      <c r="Z50" s="432"/>
      <c r="AA50" s="432"/>
      <c r="AB50" s="432"/>
      <c r="AC50" s="432"/>
      <c r="AD50" s="328"/>
      <c r="AE50" s="326"/>
      <c r="AF50" s="430" t="s">
        <v>28</v>
      </c>
      <c r="AG50" s="431"/>
      <c r="AH50" s="431"/>
      <c r="AI50" s="432" t="str">
        <f>IF($D50="","",$D50)</f>
        <v/>
      </c>
      <c r="AJ50" s="432"/>
      <c r="AK50" s="432"/>
      <c r="AL50" s="432"/>
      <c r="AM50" s="432"/>
      <c r="AN50" s="432"/>
      <c r="AO50" s="328"/>
      <c r="AP50" s="326"/>
    </row>
    <row r="51" spans="1:42" ht="19.350000000000001" customHeight="1" thickTop="1">
      <c r="A51" s="329"/>
      <c r="B51" s="332"/>
      <c r="C51" s="332"/>
      <c r="D51" s="332"/>
      <c r="E51" s="332"/>
      <c r="F51" s="332"/>
    </row>
    <row r="52" spans="1:42" ht="19.350000000000001" customHeight="1">
      <c r="I52" s="465" t="s">
        <v>166</v>
      </c>
      <c r="J52" s="465"/>
      <c r="K52" s="465"/>
      <c r="L52" s="465"/>
      <c r="M52" s="465"/>
      <c r="N52" s="465"/>
      <c r="O52" s="465"/>
      <c r="P52" s="465"/>
      <c r="Q52" s="465"/>
      <c r="R52" s="465"/>
      <c r="S52" s="465"/>
      <c r="T52" s="465"/>
      <c r="U52" s="465"/>
      <c r="V52" s="465"/>
      <c r="W52" s="465"/>
      <c r="X52" s="465"/>
      <c r="Y52" s="465"/>
      <c r="Z52" s="465"/>
      <c r="AA52" s="465"/>
      <c r="AB52" s="465"/>
      <c r="AC52" s="465"/>
      <c r="AD52" s="465"/>
      <c r="AE52" s="465"/>
      <c r="AF52" s="465"/>
      <c r="AG52" s="465"/>
      <c r="AH52" s="465"/>
      <c r="AI52" s="465"/>
      <c r="AJ52" s="465"/>
      <c r="AK52" s="465"/>
      <c r="AL52" s="465"/>
      <c r="AM52" s="465"/>
      <c r="AN52" s="465"/>
      <c r="AO52" s="465"/>
      <c r="AP52" s="465"/>
    </row>
    <row r="53" spans="1:42" ht="19.350000000000001" customHeight="1">
      <c r="I53" s="427" t="s">
        <v>158</v>
      </c>
      <c r="J53" s="427"/>
      <c r="K53" s="427"/>
      <c r="L53" s="427"/>
      <c r="M53" s="427"/>
      <c r="N53" s="427"/>
      <c r="O53" s="427"/>
      <c r="P53" s="427"/>
      <c r="Q53" s="427"/>
      <c r="R53" s="427"/>
      <c r="S53" s="427"/>
      <c r="T53" s="427"/>
      <c r="U53" s="427"/>
      <c r="V53" s="427"/>
      <c r="W53" s="427"/>
      <c r="X53" s="427"/>
      <c r="Y53" s="427"/>
      <c r="Z53" s="427"/>
      <c r="AA53" s="427"/>
      <c r="AB53" s="427"/>
      <c r="AC53" s="427"/>
      <c r="AD53" s="427"/>
      <c r="AE53" s="427"/>
      <c r="AF53" s="427"/>
      <c r="AG53" s="427"/>
      <c r="AH53" s="427"/>
      <c r="AI53" s="427"/>
      <c r="AJ53" s="427"/>
      <c r="AK53" s="427"/>
      <c r="AL53" s="427"/>
      <c r="AM53" s="427"/>
      <c r="AN53" s="427"/>
      <c r="AO53" s="427"/>
      <c r="AP53" s="427"/>
    </row>
    <row r="54" spans="1:42" ht="19.350000000000001" customHeight="1">
      <c r="I54" s="427"/>
      <c r="J54" s="427"/>
      <c r="K54" s="427"/>
      <c r="L54" s="427"/>
      <c r="M54" s="427"/>
      <c r="N54" s="427"/>
      <c r="O54" s="427"/>
      <c r="P54" s="427"/>
      <c r="Q54" s="427"/>
      <c r="R54" s="427"/>
      <c r="S54" s="427"/>
      <c r="T54" s="427"/>
      <c r="U54" s="427"/>
      <c r="V54" s="427"/>
      <c r="W54" s="427"/>
      <c r="X54" s="427"/>
      <c r="Y54" s="427"/>
      <c r="Z54" s="427"/>
      <c r="AA54" s="427"/>
      <c r="AB54" s="427"/>
      <c r="AC54" s="427"/>
      <c r="AD54" s="427"/>
      <c r="AE54" s="427"/>
      <c r="AF54" s="427"/>
      <c r="AG54" s="427"/>
      <c r="AH54" s="427"/>
      <c r="AI54" s="427"/>
      <c r="AJ54" s="427"/>
      <c r="AK54" s="427"/>
      <c r="AL54" s="427"/>
      <c r="AM54" s="427"/>
      <c r="AN54" s="427"/>
      <c r="AO54" s="427"/>
      <c r="AP54" s="427"/>
    </row>
    <row r="55" spans="1:42" ht="19.350000000000001" customHeight="1">
      <c r="I55" s="464" t="s">
        <v>113</v>
      </c>
      <c r="J55" s="464"/>
      <c r="K55" s="464"/>
      <c r="L55" s="464"/>
      <c r="M55" s="464"/>
      <c r="N55" s="464"/>
      <c r="O55" s="464"/>
      <c r="P55" s="464"/>
      <c r="Q55" s="464"/>
      <c r="R55" s="464"/>
      <c r="S55" s="464"/>
      <c r="T55" s="464"/>
      <c r="U55" s="464"/>
      <c r="V55" s="464"/>
      <c r="W55" s="464"/>
      <c r="X55" s="464"/>
      <c r="Y55" s="464"/>
      <c r="Z55" s="464"/>
      <c r="AA55" s="464"/>
      <c r="AB55" s="464"/>
      <c r="AC55" s="464"/>
      <c r="AD55" s="464"/>
      <c r="AE55" s="464"/>
      <c r="AF55" s="464"/>
      <c r="AG55" s="464"/>
      <c r="AH55" s="464"/>
      <c r="AI55" s="464"/>
      <c r="AJ55" s="464"/>
      <c r="AK55" s="464"/>
      <c r="AL55" s="464"/>
      <c r="AM55" s="464"/>
      <c r="AN55" s="464"/>
      <c r="AO55" s="464"/>
      <c r="AP55" s="464"/>
    </row>
  </sheetData>
  <sheetProtection sheet="1" objects="1" scenarios="1"/>
  <mergeCells count="268">
    <mergeCell ref="I3:AD3"/>
    <mergeCell ref="V12:AA12"/>
    <mergeCell ref="AB12:AC12"/>
    <mergeCell ref="I7:Q7"/>
    <mergeCell ref="M6:N6"/>
    <mergeCell ref="AF7:AN7"/>
    <mergeCell ref="AF1:AO1"/>
    <mergeCell ref="AM19:AN19"/>
    <mergeCell ref="AG19:AL19"/>
    <mergeCell ref="AG15:AL15"/>
    <mergeCell ref="AM15:AN15"/>
    <mergeCell ref="AG8:AL8"/>
    <mergeCell ref="AM8:AN8"/>
    <mergeCell ref="AG9:AL9"/>
    <mergeCell ref="AG14:AL14"/>
    <mergeCell ref="AM14:AN14"/>
    <mergeCell ref="AG10:AL10"/>
    <mergeCell ref="AM10:AN10"/>
    <mergeCell ref="AG12:AL12"/>
    <mergeCell ref="AM12:AN12"/>
    <mergeCell ref="AG13:AL13"/>
    <mergeCell ref="AM13:AN13"/>
    <mergeCell ref="AM17:AN17"/>
    <mergeCell ref="AG17:AL17"/>
    <mergeCell ref="B27:C27"/>
    <mergeCell ref="J19:O19"/>
    <mergeCell ref="J20:O20"/>
    <mergeCell ref="J21:O21"/>
    <mergeCell ref="L26:Q26"/>
    <mergeCell ref="I26:K26"/>
    <mergeCell ref="P22:Q22"/>
    <mergeCell ref="P15:Q15"/>
    <mergeCell ref="B26:C26"/>
    <mergeCell ref="J24:O24"/>
    <mergeCell ref="J25:O25"/>
    <mergeCell ref="J22:O22"/>
    <mergeCell ref="J15:O15"/>
    <mergeCell ref="B14:B25"/>
    <mergeCell ref="J23:O23"/>
    <mergeCell ref="P25:Q25"/>
    <mergeCell ref="P24:Q24"/>
    <mergeCell ref="P23:Q23"/>
    <mergeCell ref="J14:O14"/>
    <mergeCell ref="P19:Q19"/>
    <mergeCell ref="P20:Q20"/>
    <mergeCell ref="P21:Q21"/>
    <mergeCell ref="J16:O16"/>
    <mergeCell ref="P16:Q16"/>
    <mergeCell ref="I55:AP55"/>
    <mergeCell ref="AF27:AH27"/>
    <mergeCell ref="AI27:AN27"/>
    <mergeCell ref="L27:Q27"/>
    <mergeCell ref="I27:K27"/>
    <mergeCell ref="U27:W27"/>
    <mergeCell ref="X27:AC27"/>
    <mergeCell ref="I52:AP52"/>
    <mergeCell ref="J33:O33"/>
    <mergeCell ref="P33:Q33"/>
    <mergeCell ref="V33:AA33"/>
    <mergeCell ref="AB33:AC33"/>
    <mergeCell ref="AG33:AL33"/>
    <mergeCell ref="AM33:AN33"/>
    <mergeCell ref="J34:O34"/>
    <mergeCell ref="P34:Q34"/>
    <mergeCell ref="V34:AA34"/>
    <mergeCell ref="AB34:AC34"/>
    <mergeCell ref="AG34:AL34"/>
    <mergeCell ref="AG32:AL32"/>
    <mergeCell ref="AM32:AN32"/>
    <mergeCell ref="AG39:AL39"/>
    <mergeCell ref="AM39:AN39"/>
    <mergeCell ref="J41:O41"/>
    <mergeCell ref="AM23:AN23"/>
    <mergeCell ref="AM25:AN25"/>
    <mergeCell ref="V24:AA24"/>
    <mergeCell ref="AI26:AN26"/>
    <mergeCell ref="V23:AA23"/>
    <mergeCell ref="AB24:AC24"/>
    <mergeCell ref="V22:AA22"/>
    <mergeCell ref="AB22:AC22"/>
    <mergeCell ref="AB23:AC23"/>
    <mergeCell ref="AG25:AL25"/>
    <mergeCell ref="AG24:AL24"/>
    <mergeCell ref="AM24:AN24"/>
    <mergeCell ref="AF26:AH26"/>
    <mergeCell ref="AG23:AL23"/>
    <mergeCell ref="AB9:AC9"/>
    <mergeCell ref="AM9:AN9"/>
    <mergeCell ref="J17:O17"/>
    <mergeCell ref="P17:Q17"/>
    <mergeCell ref="J18:O18"/>
    <mergeCell ref="P18:Q18"/>
    <mergeCell ref="AM18:AN18"/>
    <mergeCell ref="V16:AA16"/>
    <mergeCell ref="AG22:AL22"/>
    <mergeCell ref="AM22:AN22"/>
    <mergeCell ref="AM16:AN16"/>
    <mergeCell ref="V18:AA18"/>
    <mergeCell ref="AB18:AC18"/>
    <mergeCell ref="AG16:AL16"/>
    <mergeCell ref="AB16:AC16"/>
    <mergeCell ref="V10:AA10"/>
    <mergeCell ref="AB10:AC10"/>
    <mergeCell ref="V11:AA11"/>
    <mergeCell ref="AB13:AC13"/>
    <mergeCell ref="V14:AA14"/>
    <mergeCell ref="AB14:AC14"/>
    <mergeCell ref="V15:AA15"/>
    <mergeCell ref="AG18:AL18"/>
    <mergeCell ref="AG20:AL20"/>
    <mergeCell ref="B6:C6"/>
    <mergeCell ref="D6:F6"/>
    <mergeCell ref="P8:Q8"/>
    <mergeCell ref="P9:Q9"/>
    <mergeCell ref="P10:Q10"/>
    <mergeCell ref="AB8:AC8"/>
    <mergeCell ref="S17:T17"/>
    <mergeCell ref="U7:AC7"/>
    <mergeCell ref="B7:B13"/>
    <mergeCell ref="J8:O8"/>
    <mergeCell ref="J9:O9"/>
    <mergeCell ref="J10:O10"/>
    <mergeCell ref="P12:Q12"/>
    <mergeCell ref="P13:Q13"/>
    <mergeCell ref="V17:AA17"/>
    <mergeCell ref="AB17:AC17"/>
    <mergeCell ref="V8:AA8"/>
    <mergeCell ref="AB11:AC11"/>
    <mergeCell ref="J12:O12"/>
    <mergeCell ref="J13:O13"/>
    <mergeCell ref="V13:AA13"/>
    <mergeCell ref="P11:Q11"/>
    <mergeCell ref="AB15:AC15"/>
    <mergeCell ref="V9:AA9"/>
    <mergeCell ref="AM20:AN20"/>
    <mergeCell ref="V20:AA20"/>
    <mergeCell ref="AB20:AC20"/>
    <mergeCell ref="P14:Q14"/>
    <mergeCell ref="J11:O11"/>
    <mergeCell ref="AM34:AN34"/>
    <mergeCell ref="J35:O35"/>
    <mergeCell ref="P35:Q35"/>
    <mergeCell ref="V35:AA35"/>
    <mergeCell ref="AB35:AC35"/>
    <mergeCell ref="AG35:AL35"/>
    <mergeCell ref="AM35:AN35"/>
    <mergeCell ref="AG11:AL11"/>
    <mergeCell ref="AM11:AN11"/>
    <mergeCell ref="AM21:AN21"/>
    <mergeCell ref="AG21:AL21"/>
    <mergeCell ref="V21:AA21"/>
    <mergeCell ref="AB21:AC21"/>
    <mergeCell ref="V19:AA19"/>
    <mergeCell ref="AB19:AC19"/>
    <mergeCell ref="U26:W26"/>
    <mergeCell ref="X26:AC26"/>
    <mergeCell ref="V25:AA25"/>
    <mergeCell ref="AB25:AC25"/>
    <mergeCell ref="B29:C29"/>
    <mergeCell ref="D29:F29"/>
    <mergeCell ref="M29:N29"/>
    <mergeCell ref="B30:B36"/>
    <mergeCell ref="I30:Q30"/>
    <mergeCell ref="U30:AC30"/>
    <mergeCell ref="AF30:AN30"/>
    <mergeCell ref="J31:O31"/>
    <mergeCell ref="P31:Q31"/>
    <mergeCell ref="V31:AA31"/>
    <mergeCell ref="AB31:AC31"/>
    <mergeCell ref="AG31:AL31"/>
    <mergeCell ref="AM31:AN31"/>
    <mergeCell ref="J32:O32"/>
    <mergeCell ref="P32:Q32"/>
    <mergeCell ref="V32:AA32"/>
    <mergeCell ref="AB32:AC32"/>
    <mergeCell ref="J36:O36"/>
    <mergeCell ref="P36:Q36"/>
    <mergeCell ref="V36:AA36"/>
    <mergeCell ref="AB36:AC36"/>
    <mergeCell ref="AG36:AL36"/>
    <mergeCell ref="AM36:AN36"/>
    <mergeCell ref="B37:B48"/>
    <mergeCell ref="J37:O37"/>
    <mergeCell ref="P37:Q37"/>
    <mergeCell ref="V37:AA37"/>
    <mergeCell ref="AB37:AC37"/>
    <mergeCell ref="AG37:AL37"/>
    <mergeCell ref="AM37:AN37"/>
    <mergeCell ref="J38:O38"/>
    <mergeCell ref="P38:Q38"/>
    <mergeCell ref="V38:AA38"/>
    <mergeCell ref="AB38:AC38"/>
    <mergeCell ref="AG38:AL38"/>
    <mergeCell ref="AM38:AN38"/>
    <mergeCell ref="J40:O40"/>
    <mergeCell ref="P40:Q40"/>
    <mergeCell ref="S40:T40"/>
    <mergeCell ref="V40:AA40"/>
    <mergeCell ref="AB40:AC40"/>
    <mergeCell ref="AG40:AL40"/>
    <mergeCell ref="AM40:AN40"/>
    <mergeCell ref="J39:O39"/>
    <mergeCell ref="P39:Q39"/>
    <mergeCell ref="V39:AA39"/>
    <mergeCell ref="AB39:AC39"/>
    <mergeCell ref="P41:Q41"/>
    <mergeCell ref="V41:AA41"/>
    <mergeCell ref="AB41:AC41"/>
    <mergeCell ref="AG41:AL41"/>
    <mergeCell ref="AM41:AN41"/>
    <mergeCell ref="J42:O42"/>
    <mergeCell ref="P42:Q42"/>
    <mergeCell ref="V42:AA42"/>
    <mergeCell ref="AB42:AC42"/>
    <mergeCell ref="AG42:AL42"/>
    <mergeCell ref="AM42:AN42"/>
    <mergeCell ref="J43:O43"/>
    <mergeCell ref="P43:Q43"/>
    <mergeCell ref="V43:AA43"/>
    <mergeCell ref="AB43:AC43"/>
    <mergeCell ref="AG43:AL43"/>
    <mergeCell ref="AM43:AN43"/>
    <mergeCell ref="J44:O44"/>
    <mergeCell ref="P44:Q44"/>
    <mergeCell ref="V44:AA44"/>
    <mergeCell ref="AB44:AC44"/>
    <mergeCell ref="AG44:AL44"/>
    <mergeCell ref="AM44:AN44"/>
    <mergeCell ref="V48:AA48"/>
    <mergeCell ref="AB48:AC48"/>
    <mergeCell ref="AG48:AL48"/>
    <mergeCell ref="AM48:AN48"/>
    <mergeCell ref="J45:O45"/>
    <mergeCell ref="P45:Q45"/>
    <mergeCell ref="V45:AA45"/>
    <mergeCell ref="AB45:AC45"/>
    <mergeCell ref="AG45:AL45"/>
    <mergeCell ref="AM45:AN45"/>
    <mergeCell ref="J46:O46"/>
    <mergeCell ref="P46:Q46"/>
    <mergeCell ref="V46:AA46"/>
    <mergeCell ref="AB46:AC46"/>
    <mergeCell ref="AG46:AL46"/>
    <mergeCell ref="AM46:AN46"/>
    <mergeCell ref="I53:AP54"/>
    <mergeCell ref="J1:Y1"/>
    <mergeCell ref="B50:C50"/>
    <mergeCell ref="I50:K50"/>
    <mergeCell ref="L50:Q50"/>
    <mergeCell ref="U50:W50"/>
    <mergeCell ref="X50:AC50"/>
    <mergeCell ref="AF50:AH50"/>
    <mergeCell ref="AI50:AN50"/>
    <mergeCell ref="B49:C49"/>
    <mergeCell ref="I49:K49"/>
    <mergeCell ref="L49:Q49"/>
    <mergeCell ref="U49:W49"/>
    <mergeCell ref="X49:AC49"/>
    <mergeCell ref="AF49:AH49"/>
    <mergeCell ref="AI49:AN49"/>
    <mergeCell ref="J47:O47"/>
    <mergeCell ref="P47:Q47"/>
    <mergeCell ref="V47:AA47"/>
    <mergeCell ref="AB47:AC47"/>
    <mergeCell ref="AG47:AL47"/>
    <mergeCell ref="AM47:AN47"/>
    <mergeCell ref="J48:O48"/>
    <mergeCell ref="P48:Q48"/>
  </mergeCells>
  <phoneticPr fontId="1"/>
  <printOptions horizontalCentered="1" verticalCentered="1"/>
  <pageMargins left="0.19685039370078741" right="0.19685039370078741" top="0.59055118110236227" bottom="0" header="0.51181102362204722" footer="0.51181102362204722"/>
  <pageSetup paperSize="9" scale="65" orientation="portrait" verticalDpi="4294967294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2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8" sqref="B8"/>
    </sheetView>
  </sheetViews>
  <sheetFormatPr defaultRowHeight="13.5"/>
  <cols>
    <col min="1" max="1" width="9" style="39" customWidth="1"/>
    <col min="2" max="2" width="3.5" style="39" bestFit="1" customWidth="1"/>
    <col min="3" max="3" width="14.125" style="39" bestFit="1" customWidth="1"/>
    <col min="4" max="4" width="3.5" style="39" hidden="1" customWidth="1"/>
    <col min="5" max="5" width="3.5" style="39" bestFit="1" customWidth="1"/>
    <col min="6" max="6" width="14.125" style="39" bestFit="1" customWidth="1"/>
    <col min="7" max="7" width="3.5" style="39" hidden="1" customWidth="1"/>
    <col min="8" max="8" width="3.5" style="39" bestFit="1" customWidth="1"/>
    <col min="9" max="9" width="14.125" style="39" bestFit="1" customWidth="1"/>
    <col min="10" max="10" width="3.5" style="39" hidden="1" customWidth="1"/>
    <col min="11" max="11" width="3.5" style="39" bestFit="1" customWidth="1"/>
    <col min="12" max="12" width="14.125" style="39" bestFit="1" customWidth="1"/>
    <col min="13" max="13" width="3.5" style="39" hidden="1" customWidth="1"/>
    <col min="14" max="14" width="3.5" style="39" bestFit="1" customWidth="1"/>
    <col min="15" max="15" width="14.125" style="39" bestFit="1" customWidth="1"/>
    <col min="16" max="16" width="3.5" style="39" hidden="1" customWidth="1"/>
    <col min="17" max="17" width="3.5" style="39" bestFit="1" customWidth="1"/>
    <col min="18" max="18" width="14.125" style="39" bestFit="1" customWidth="1"/>
    <col min="19" max="19" width="3.5" style="39" hidden="1" customWidth="1"/>
    <col min="20" max="20" width="3.5" style="39" bestFit="1" customWidth="1"/>
    <col min="21" max="21" width="14.125" style="39" bestFit="1" customWidth="1"/>
    <col min="22" max="22" width="3.5" style="39" hidden="1" customWidth="1"/>
    <col min="23" max="23" width="3.5" style="39" bestFit="1" customWidth="1"/>
    <col min="24" max="24" width="14.125" style="39" bestFit="1" customWidth="1"/>
    <col min="25" max="25" width="3.5" style="39" hidden="1" customWidth="1"/>
    <col min="26" max="26" width="3.5" style="39" bestFit="1" customWidth="1"/>
    <col min="27" max="27" width="14.125" style="39" bestFit="1" customWidth="1"/>
    <col min="28" max="28" width="3.5" style="39" hidden="1" customWidth="1"/>
    <col min="29" max="29" width="3.5" style="39" bestFit="1" customWidth="1"/>
    <col min="30" max="30" width="14.125" style="39" bestFit="1" customWidth="1"/>
    <col min="31" max="31" width="3.5" style="39" hidden="1" customWidth="1"/>
    <col min="32" max="32" width="3.5" style="39" bestFit="1" customWidth="1"/>
    <col min="33" max="33" width="14.125" style="39" bestFit="1" customWidth="1"/>
    <col min="34" max="34" width="3.5" style="39" hidden="1" customWidth="1"/>
    <col min="35" max="35" width="3.5" style="39" bestFit="1" customWidth="1"/>
    <col min="36" max="36" width="14.125" style="39" bestFit="1" customWidth="1"/>
    <col min="37" max="37" width="3.5" style="39" hidden="1" customWidth="1"/>
    <col min="38" max="38" width="3.5" style="39" bestFit="1" customWidth="1"/>
    <col min="39" max="39" width="14.125" style="39" bestFit="1" customWidth="1"/>
    <col min="40" max="40" width="3.5" style="39" hidden="1" customWidth="1"/>
    <col min="41" max="41" width="3.5" style="39" bestFit="1" customWidth="1"/>
    <col min="42" max="42" width="14.125" style="39" bestFit="1" customWidth="1"/>
    <col min="43" max="43" width="3.5" style="39" hidden="1" customWidth="1"/>
    <col min="44" max="44" width="3.5" style="39" bestFit="1" customWidth="1"/>
    <col min="45" max="45" width="14.125" style="39" bestFit="1" customWidth="1"/>
    <col min="46" max="46" width="3.5" style="39" hidden="1" customWidth="1"/>
    <col min="47" max="47" width="3.5" style="39" bestFit="1" customWidth="1"/>
    <col min="48" max="48" width="14.125" style="39" bestFit="1" customWidth="1"/>
    <col min="49" max="49" width="3.5" style="39" hidden="1" customWidth="1"/>
    <col min="50" max="50" width="3.5" style="39" bestFit="1" customWidth="1"/>
    <col min="51" max="51" width="14.125" style="39" bestFit="1" customWidth="1"/>
    <col min="52" max="52" width="3.5" style="39" hidden="1" customWidth="1"/>
    <col min="53" max="53" width="3.5" style="39" bestFit="1" customWidth="1"/>
    <col min="54" max="54" width="14.125" style="39" bestFit="1" customWidth="1"/>
    <col min="55" max="55" width="3.5" style="39" hidden="1" customWidth="1"/>
    <col min="56" max="56" width="3.5" style="39" bestFit="1" customWidth="1"/>
    <col min="57" max="57" width="14.125" style="39" bestFit="1" customWidth="1"/>
    <col min="58" max="58" width="3.5" style="39" hidden="1" customWidth="1"/>
    <col min="59" max="59" width="3.5" style="39" bestFit="1" customWidth="1"/>
    <col min="60" max="60" width="14.125" style="39" bestFit="1" customWidth="1"/>
    <col min="61" max="61" width="3.5" style="39" hidden="1" customWidth="1"/>
    <col min="62" max="62" width="3.5" style="39" bestFit="1" customWidth="1"/>
    <col min="63" max="63" width="14.125" style="39" bestFit="1" customWidth="1"/>
    <col min="64" max="64" width="3.5" style="39" hidden="1" customWidth="1"/>
    <col min="65" max="65" width="3.5" style="39" bestFit="1" customWidth="1"/>
    <col min="66" max="66" width="14.125" style="39" bestFit="1" customWidth="1"/>
    <col min="67" max="67" width="3.5" style="39" hidden="1" customWidth="1"/>
    <col min="68" max="68" width="3.5" style="39" bestFit="1" customWidth="1"/>
    <col min="69" max="69" width="14.125" style="39" bestFit="1" customWidth="1"/>
    <col min="70" max="70" width="3.5" style="39" hidden="1" customWidth="1"/>
    <col min="71" max="71" width="3.5" style="39" bestFit="1" customWidth="1"/>
    <col min="72" max="72" width="14.125" style="39" bestFit="1" customWidth="1"/>
    <col min="73" max="73" width="3.5" style="39" hidden="1" customWidth="1"/>
    <col min="74" max="74" width="3.5" style="39" bestFit="1" customWidth="1"/>
    <col min="75" max="75" width="14.125" style="39" bestFit="1" customWidth="1"/>
    <col min="76" max="76" width="3.5" style="39" hidden="1" customWidth="1"/>
    <col min="77" max="77" width="3.5" style="39" bestFit="1" customWidth="1"/>
    <col min="78" max="78" width="14.125" style="39" bestFit="1" customWidth="1"/>
    <col min="79" max="79" width="3.5" style="39" hidden="1" customWidth="1"/>
    <col min="80" max="80" width="3.5" style="39" bestFit="1" customWidth="1"/>
    <col min="81" max="81" width="14.125" style="39" bestFit="1" customWidth="1"/>
    <col min="82" max="82" width="3.5" style="39" hidden="1" customWidth="1"/>
    <col min="83" max="83" width="3.5" style="39" bestFit="1" customWidth="1"/>
    <col min="84" max="84" width="14.125" style="39" bestFit="1" customWidth="1"/>
    <col min="85" max="85" width="3.5" style="39" hidden="1" customWidth="1"/>
    <col min="86" max="86" width="3.5" style="39" bestFit="1" customWidth="1"/>
    <col min="87" max="87" width="14.125" style="39" bestFit="1" customWidth="1"/>
    <col min="88" max="88" width="3.5" style="39" hidden="1" customWidth="1"/>
    <col min="89" max="89" width="3.5" style="39" bestFit="1" customWidth="1"/>
    <col min="90" max="90" width="14.125" style="39" bestFit="1" customWidth="1"/>
    <col min="91" max="91" width="3.5" style="39" hidden="1" customWidth="1"/>
    <col min="92" max="92" width="3.5" style="39" bestFit="1" customWidth="1"/>
    <col min="93" max="93" width="14.125" style="39" bestFit="1" customWidth="1"/>
    <col min="94" max="94" width="3.5" style="39" hidden="1" customWidth="1"/>
    <col min="95" max="95" width="3.5" style="39" bestFit="1" customWidth="1"/>
    <col min="96" max="96" width="14.125" style="39" bestFit="1" customWidth="1"/>
    <col min="97" max="97" width="3.5" style="39" hidden="1" customWidth="1"/>
    <col min="98" max="98" width="3.5" style="39" bestFit="1" customWidth="1"/>
    <col min="99" max="99" width="14.125" style="39" bestFit="1" customWidth="1"/>
    <col min="100" max="100" width="3.5" style="39" hidden="1" customWidth="1"/>
    <col min="101" max="101" width="3.5" style="39" bestFit="1" customWidth="1"/>
    <col min="102" max="102" width="14.125" style="39" bestFit="1" customWidth="1"/>
    <col min="103" max="103" width="3.5" style="39" hidden="1" customWidth="1"/>
    <col min="104" max="104" width="3.5" style="39" bestFit="1" customWidth="1"/>
    <col min="105" max="105" width="14.125" style="39" bestFit="1" customWidth="1"/>
    <col min="106" max="106" width="3.5" style="39" hidden="1" customWidth="1"/>
    <col min="107" max="107" width="3.5" style="39" bestFit="1" customWidth="1"/>
    <col min="108" max="108" width="14.125" style="39" bestFit="1" customWidth="1"/>
    <col min="109" max="109" width="3.5" style="39" hidden="1" customWidth="1"/>
    <col min="110" max="110" width="3.5" style="39" bestFit="1" customWidth="1"/>
    <col min="111" max="111" width="14.125" style="39" bestFit="1" customWidth="1"/>
    <col min="112" max="112" width="3.5" style="39" hidden="1" customWidth="1"/>
    <col min="113" max="113" width="3.5" style="39" bestFit="1" customWidth="1"/>
    <col min="114" max="114" width="14.125" style="39" bestFit="1" customWidth="1"/>
    <col min="115" max="115" width="3.5" style="39" hidden="1" customWidth="1"/>
    <col min="116" max="116" width="3.5" style="39" bestFit="1" customWidth="1"/>
    <col min="117" max="117" width="14.125" style="39" bestFit="1" customWidth="1"/>
    <col min="118" max="118" width="3.5" style="39" hidden="1" customWidth="1"/>
    <col min="119" max="119" width="3.5" style="39" bestFit="1" customWidth="1"/>
    <col min="120" max="120" width="14.125" style="39" bestFit="1" customWidth="1"/>
    <col min="121" max="121" width="3.5" style="39" hidden="1" customWidth="1"/>
  </cols>
  <sheetData>
    <row r="1" spans="1:121">
      <c r="C1" s="40"/>
      <c r="D1" s="41"/>
      <c r="E1" s="41" t="s">
        <v>31</v>
      </c>
    </row>
    <row r="2" spans="1:121">
      <c r="D2" s="41"/>
      <c r="E2" s="41" t="s">
        <v>97</v>
      </c>
    </row>
    <row r="3" spans="1:121">
      <c r="D3" s="41"/>
      <c r="E3" s="41" t="s">
        <v>98</v>
      </c>
    </row>
    <row r="4" spans="1:121">
      <c r="A4" s="39" t="s">
        <v>32</v>
      </c>
      <c r="B4" s="476" t="s">
        <v>146</v>
      </c>
      <c r="C4" s="477"/>
      <c r="D4" s="42"/>
      <c r="E4" s="476" t="s">
        <v>146</v>
      </c>
      <c r="F4" s="477"/>
      <c r="G4" s="42"/>
      <c r="H4" s="476">
        <v>1</v>
      </c>
      <c r="I4" s="477"/>
      <c r="J4" s="42"/>
      <c r="K4" s="476">
        <f>H4+1</f>
        <v>2</v>
      </c>
      <c r="L4" s="477"/>
      <c r="M4" s="42"/>
      <c r="N4" s="476">
        <f>K4+1</f>
        <v>3</v>
      </c>
      <c r="O4" s="477"/>
      <c r="P4" s="42"/>
      <c r="Q4" s="476">
        <f>N4+1</f>
        <v>4</v>
      </c>
      <c r="R4" s="477"/>
      <c r="S4" s="42"/>
      <c r="T4" s="476">
        <f>Q4+1</f>
        <v>5</v>
      </c>
      <c r="U4" s="477"/>
      <c r="V4" s="42"/>
      <c r="W4" s="476">
        <f>T4+1</f>
        <v>6</v>
      </c>
      <c r="X4" s="477"/>
      <c r="Y4" s="42"/>
      <c r="Z4" s="476">
        <f>W4+1</f>
        <v>7</v>
      </c>
      <c r="AA4" s="477"/>
      <c r="AB4" s="42"/>
      <c r="AC4" s="476">
        <f>Z4+1</f>
        <v>8</v>
      </c>
      <c r="AD4" s="477"/>
      <c r="AE4" s="42"/>
      <c r="AF4" s="476">
        <f>AC4+1</f>
        <v>9</v>
      </c>
      <c r="AG4" s="477"/>
      <c r="AH4" s="42"/>
      <c r="AI4" s="476">
        <f>AF4+1</f>
        <v>10</v>
      </c>
      <c r="AJ4" s="477"/>
      <c r="AK4" s="42"/>
      <c r="AL4" s="476">
        <f>AI4+1</f>
        <v>11</v>
      </c>
      <c r="AM4" s="477"/>
      <c r="AN4" s="42"/>
      <c r="AO4" s="476">
        <f>AL4+1</f>
        <v>12</v>
      </c>
      <c r="AP4" s="477"/>
      <c r="AQ4" s="42"/>
      <c r="AR4" s="476">
        <f>AO4+1</f>
        <v>13</v>
      </c>
      <c r="AS4" s="477"/>
      <c r="AT4" s="42"/>
      <c r="AU4" s="476">
        <f>AR4+1</f>
        <v>14</v>
      </c>
      <c r="AV4" s="477"/>
      <c r="AW4" s="42"/>
      <c r="AX4" s="476">
        <f>AU4+1</f>
        <v>15</v>
      </c>
      <c r="AY4" s="477"/>
      <c r="AZ4" s="42"/>
      <c r="BA4" s="476">
        <f>AX4+1</f>
        <v>16</v>
      </c>
      <c r="BB4" s="477"/>
      <c r="BC4" s="42"/>
      <c r="BD4" s="476">
        <f>BA4+1</f>
        <v>17</v>
      </c>
      <c r="BE4" s="477"/>
      <c r="BF4" s="42"/>
      <c r="BG4" s="476">
        <f>BD4+1</f>
        <v>18</v>
      </c>
      <c r="BH4" s="477"/>
      <c r="BI4" s="42"/>
      <c r="BJ4" s="476">
        <f>BG4+1</f>
        <v>19</v>
      </c>
      <c r="BK4" s="477"/>
      <c r="BL4" s="42"/>
      <c r="BM4" s="476">
        <f>BJ4+1</f>
        <v>20</v>
      </c>
      <c r="BN4" s="477"/>
      <c r="BO4" s="42"/>
      <c r="BP4" s="476">
        <f>BM4+1</f>
        <v>21</v>
      </c>
      <c r="BQ4" s="477"/>
      <c r="BR4" s="42"/>
      <c r="BS4" s="476">
        <f>BP4+1</f>
        <v>22</v>
      </c>
      <c r="BT4" s="477"/>
      <c r="BU4" s="42"/>
      <c r="BV4" s="476">
        <f>BS4+1</f>
        <v>23</v>
      </c>
      <c r="BW4" s="477"/>
      <c r="BX4" s="42"/>
      <c r="BY4" s="476">
        <f>BV4+1</f>
        <v>24</v>
      </c>
      <c r="BZ4" s="477"/>
      <c r="CA4" s="42"/>
      <c r="CB4" s="476">
        <f>BY4+1</f>
        <v>25</v>
      </c>
      <c r="CC4" s="477"/>
      <c r="CD4" s="42"/>
      <c r="CE4" s="476">
        <f>CB4+1</f>
        <v>26</v>
      </c>
      <c r="CF4" s="477"/>
      <c r="CG4" s="42"/>
      <c r="CH4" s="476">
        <f>CE4+1</f>
        <v>27</v>
      </c>
      <c r="CI4" s="477"/>
      <c r="CJ4" s="42"/>
      <c r="CK4" s="476">
        <f>CH4+1</f>
        <v>28</v>
      </c>
      <c r="CL4" s="477"/>
      <c r="CM4" s="42"/>
      <c r="CN4" s="476">
        <f>CK4+1</f>
        <v>29</v>
      </c>
      <c r="CO4" s="477"/>
      <c r="CP4" s="42"/>
      <c r="CQ4" s="476">
        <f>CN4+1</f>
        <v>30</v>
      </c>
      <c r="CR4" s="477"/>
      <c r="CS4" s="42"/>
      <c r="CT4" s="476">
        <f>CQ4+1</f>
        <v>31</v>
      </c>
      <c r="CU4" s="477"/>
      <c r="CV4" s="42"/>
      <c r="CW4" s="476">
        <f>CT4+1</f>
        <v>32</v>
      </c>
      <c r="CX4" s="477"/>
      <c r="CY4" s="42"/>
      <c r="CZ4" s="476">
        <f>CW4+1</f>
        <v>33</v>
      </c>
      <c r="DA4" s="477"/>
      <c r="DB4" s="42"/>
      <c r="DC4" s="476">
        <f>CZ4+1</f>
        <v>34</v>
      </c>
      <c r="DD4" s="477"/>
      <c r="DE4" s="42"/>
      <c r="DF4" s="476">
        <f>DC4+1</f>
        <v>35</v>
      </c>
      <c r="DG4" s="477"/>
      <c r="DH4" s="42"/>
      <c r="DI4" s="476">
        <f>DF4+1</f>
        <v>36</v>
      </c>
      <c r="DJ4" s="477"/>
      <c r="DK4" s="42"/>
      <c r="DL4" s="476">
        <f>DI4+1</f>
        <v>37</v>
      </c>
      <c r="DM4" s="477"/>
      <c r="DN4" s="42"/>
      <c r="DO4" s="476">
        <f>DL4+1</f>
        <v>38</v>
      </c>
      <c r="DP4" s="477"/>
      <c r="DQ4" s="42"/>
    </row>
    <row r="5" spans="1:121">
      <c r="A5" s="43" t="s">
        <v>33</v>
      </c>
      <c r="B5" s="480" t="s">
        <v>34</v>
      </c>
      <c r="C5" s="481"/>
      <c r="D5" s="44"/>
      <c r="E5" s="480" t="s">
        <v>35</v>
      </c>
      <c r="F5" s="481"/>
      <c r="G5" s="44"/>
      <c r="H5" s="480"/>
      <c r="I5" s="481"/>
      <c r="J5" s="44"/>
      <c r="K5" s="480"/>
      <c r="L5" s="481"/>
      <c r="M5" s="44"/>
      <c r="N5" s="480"/>
      <c r="O5" s="481"/>
      <c r="P5" s="44"/>
      <c r="Q5" s="480"/>
      <c r="R5" s="481"/>
      <c r="S5" s="44"/>
      <c r="T5" s="480"/>
      <c r="U5" s="481"/>
      <c r="V5" s="44"/>
      <c r="W5" s="480"/>
      <c r="X5" s="481"/>
      <c r="Y5" s="44"/>
      <c r="Z5" s="480"/>
      <c r="AA5" s="481"/>
      <c r="AB5" s="44"/>
      <c r="AC5" s="480"/>
      <c r="AD5" s="481"/>
      <c r="AE5" s="44"/>
      <c r="AF5" s="480"/>
      <c r="AG5" s="481"/>
      <c r="AH5" s="44"/>
      <c r="AI5" s="480"/>
      <c r="AJ5" s="481"/>
      <c r="AK5" s="44"/>
      <c r="AL5" s="480"/>
      <c r="AM5" s="481"/>
      <c r="AN5" s="44"/>
      <c r="AO5" s="480"/>
      <c r="AP5" s="481"/>
      <c r="AQ5" s="44"/>
      <c r="AR5" s="480"/>
      <c r="AS5" s="481"/>
      <c r="AT5" s="44"/>
      <c r="AU5" s="480"/>
      <c r="AV5" s="481"/>
      <c r="AW5" s="44"/>
      <c r="AX5" s="480"/>
      <c r="AY5" s="481"/>
      <c r="AZ5" s="44"/>
      <c r="BA5" s="480"/>
      <c r="BB5" s="481"/>
      <c r="BC5" s="44"/>
      <c r="BD5" s="480"/>
      <c r="BE5" s="481"/>
      <c r="BF5" s="44"/>
      <c r="BG5" s="480"/>
      <c r="BH5" s="481"/>
      <c r="BI5" s="44"/>
      <c r="BJ5" s="480"/>
      <c r="BK5" s="481"/>
      <c r="BL5" s="44"/>
      <c r="BM5" s="480"/>
      <c r="BN5" s="481"/>
      <c r="BO5" s="44"/>
      <c r="BP5" s="480"/>
      <c r="BQ5" s="481"/>
      <c r="BR5" s="44"/>
      <c r="BS5" s="480"/>
      <c r="BT5" s="481"/>
      <c r="BU5" s="44"/>
      <c r="BV5" s="480"/>
      <c r="BW5" s="481"/>
      <c r="BX5" s="44"/>
      <c r="BY5" s="480"/>
      <c r="BZ5" s="481"/>
      <c r="CA5" s="44"/>
      <c r="CB5" s="480"/>
      <c r="CC5" s="481"/>
      <c r="CD5" s="44"/>
      <c r="CE5" s="480"/>
      <c r="CF5" s="481"/>
      <c r="CG5" s="44"/>
      <c r="CH5" s="480"/>
      <c r="CI5" s="481"/>
      <c r="CJ5" s="44"/>
      <c r="CK5" s="480"/>
      <c r="CL5" s="481"/>
      <c r="CM5" s="44"/>
      <c r="CN5" s="480"/>
      <c r="CO5" s="481"/>
      <c r="CP5" s="44"/>
      <c r="CQ5" s="480"/>
      <c r="CR5" s="481"/>
      <c r="CS5" s="44"/>
      <c r="CT5" s="480"/>
      <c r="CU5" s="481"/>
      <c r="CV5" s="44"/>
      <c r="CW5" s="480"/>
      <c r="CX5" s="481"/>
      <c r="CY5" s="44"/>
      <c r="CZ5" s="480"/>
      <c r="DA5" s="481"/>
      <c r="DB5" s="44"/>
      <c r="DC5" s="480"/>
      <c r="DD5" s="481"/>
      <c r="DE5" s="44"/>
      <c r="DF5" s="480"/>
      <c r="DG5" s="481"/>
      <c r="DH5" s="44"/>
      <c r="DI5" s="480"/>
      <c r="DJ5" s="481"/>
      <c r="DK5" s="44"/>
      <c r="DL5" s="480"/>
      <c r="DM5" s="481"/>
      <c r="DN5" s="44"/>
      <c r="DO5" s="480"/>
      <c r="DP5" s="481"/>
      <c r="DQ5" s="44"/>
    </row>
    <row r="6" spans="1:121" s="293" customFormat="1">
      <c r="A6" s="291"/>
      <c r="B6" s="283" t="str">
        <f>B5&amp;1</f>
        <v>m11</v>
      </c>
      <c r="C6" s="284" t="str">
        <f>B5&amp;2</f>
        <v>m12</v>
      </c>
      <c r="D6" s="292" t="str">
        <f>B5&amp;3</f>
        <v>m13</v>
      </c>
      <c r="E6" s="283" t="str">
        <f>E5&amp;1</f>
        <v>m21</v>
      </c>
      <c r="F6" s="284" t="str">
        <f>E5&amp;2</f>
        <v>m22</v>
      </c>
      <c r="G6" s="292" t="str">
        <f>E5&amp;3</f>
        <v>m23</v>
      </c>
      <c r="H6" s="283" t="str">
        <f>H5&amp;1</f>
        <v>1</v>
      </c>
      <c r="I6" s="284" t="str">
        <f>H5&amp;2</f>
        <v>2</v>
      </c>
      <c r="J6" s="292" t="str">
        <f>I5&amp;3</f>
        <v>3</v>
      </c>
      <c r="K6" s="283" t="str">
        <f>K5&amp;1</f>
        <v>1</v>
      </c>
      <c r="L6" s="284" t="str">
        <f>K5&amp;2</f>
        <v>2</v>
      </c>
      <c r="M6" s="283" t="str">
        <f t="shared" ref="M6" si="0">M5&amp;1</f>
        <v>1</v>
      </c>
      <c r="N6" s="283" t="str">
        <f>N5&amp;1</f>
        <v>1</v>
      </c>
      <c r="O6" s="284" t="str">
        <f>N5&amp;2</f>
        <v>2</v>
      </c>
      <c r="P6" s="292" t="str">
        <f>O5&amp;3</f>
        <v>3</v>
      </c>
      <c r="Q6" s="283" t="str">
        <f>Q5&amp;1</f>
        <v>1</v>
      </c>
      <c r="R6" s="284" t="str">
        <f>Q5&amp;2</f>
        <v>2</v>
      </c>
      <c r="S6" s="292" t="str">
        <f>R5&amp;3</f>
        <v>3</v>
      </c>
      <c r="T6" s="283" t="str">
        <f>T5&amp;1</f>
        <v>1</v>
      </c>
      <c r="U6" s="284" t="str">
        <f>T5&amp;2</f>
        <v>2</v>
      </c>
      <c r="V6" s="292" t="str">
        <f>U5&amp;3</f>
        <v>3</v>
      </c>
      <c r="W6" s="283" t="str">
        <f>W5&amp;1</f>
        <v>1</v>
      </c>
      <c r="X6" s="284" t="str">
        <f>W5&amp;2</f>
        <v>2</v>
      </c>
      <c r="Y6" s="292" t="str">
        <f>X5&amp;3</f>
        <v>3</v>
      </c>
      <c r="Z6" s="283" t="str">
        <f>Z5&amp;1</f>
        <v>1</v>
      </c>
      <c r="AA6" s="284" t="str">
        <f>Z5&amp;2</f>
        <v>2</v>
      </c>
      <c r="AB6" s="292" t="str">
        <f>AA5&amp;3</f>
        <v>3</v>
      </c>
      <c r="AC6" s="283" t="str">
        <f>AC5&amp;1</f>
        <v>1</v>
      </c>
      <c r="AD6" s="284" t="str">
        <f>AC5&amp;2</f>
        <v>2</v>
      </c>
      <c r="AE6" s="292" t="str">
        <f>AD5&amp;3</f>
        <v>3</v>
      </c>
      <c r="AF6" s="283" t="str">
        <f>AF5&amp;1</f>
        <v>1</v>
      </c>
      <c r="AG6" s="284" t="str">
        <f>AF5&amp;2</f>
        <v>2</v>
      </c>
      <c r="AH6" s="292" t="str">
        <f>AG5&amp;3</f>
        <v>3</v>
      </c>
      <c r="AI6" s="283" t="str">
        <f>AI5&amp;1</f>
        <v>1</v>
      </c>
      <c r="AJ6" s="284" t="str">
        <f>AI5&amp;2</f>
        <v>2</v>
      </c>
      <c r="AK6" s="292" t="str">
        <f>AJ5&amp;3</f>
        <v>3</v>
      </c>
      <c r="AL6" s="283" t="str">
        <f>AL5&amp;1</f>
        <v>1</v>
      </c>
      <c r="AM6" s="284" t="str">
        <f>AL5&amp;2</f>
        <v>2</v>
      </c>
      <c r="AN6" s="292" t="str">
        <f>AM5&amp;3</f>
        <v>3</v>
      </c>
      <c r="AO6" s="283" t="str">
        <f>AO5&amp;1</f>
        <v>1</v>
      </c>
      <c r="AP6" s="284" t="str">
        <f>AO5&amp;2</f>
        <v>2</v>
      </c>
      <c r="AQ6" s="292" t="str">
        <f>AP5&amp;3</f>
        <v>3</v>
      </c>
      <c r="AR6" s="283" t="str">
        <f>AR5&amp;1</f>
        <v>1</v>
      </c>
      <c r="AS6" s="284" t="str">
        <f>AR5&amp;2</f>
        <v>2</v>
      </c>
      <c r="AT6" s="292" t="str">
        <f>AS5&amp;3</f>
        <v>3</v>
      </c>
      <c r="AU6" s="283" t="str">
        <f>AU5&amp;1</f>
        <v>1</v>
      </c>
      <c r="AV6" s="284" t="str">
        <f>AU5&amp;2</f>
        <v>2</v>
      </c>
      <c r="AW6" s="292" t="str">
        <f>AV5&amp;3</f>
        <v>3</v>
      </c>
      <c r="AX6" s="283" t="str">
        <f>AX5&amp;1</f>
        <v>1</v>
      </c>
      <c r="AY6" s="284" t="str">
        <f>AX5&amp;2</f>
        <v>2</v>
      </c>
      <c r="AZ6" s="292" t="str">
        <f>AY5&amp;3</f>
        <v>3</v>
      </c>
      <c r="BA6" s="283" t="str">
        <f>BA5&amp;1</f>
        <v>1</v>
      </c>
      <c r="BB6" s="284" t="str">
        <f>BA5&amp;2</f>
        <v>2</v>
      </c>
      <c r="BC6" s="292" t="str">
        <f>BB5&amp;3</f>
        <v>3</v>
      </c>
      <c r="BD6" s="283" t="str">
        <f>BD5&amp;1</f>
        <v>1</v>
      </c>
      <c r="BE6" s="284" t="str">
        <f>BD5&amp;2</f>
        <v>2</v>
      </c>
      <c r="BF6" s="292" t="str">
        <f>BE5&amp;3</f>
        <v>3</v>
      </c>
      <c r="BG6" s="283" t="str">
        <f>BG5&amp;1</f>
        <v>1</v>
      </c>
      <c r="BH6" s="284" t="str">
        <f>BG5&amp;2</f>
        <v>2</v>
      </c>
      <c r="BI6" s="292" t="str">
        <f>BH5&amp;3</f>
        <v>3</v>
      </c>
      <c r="BJ6" s="283" t="str">
        <f>BJ5&amp;1</f>
        <v>1</v>
      </c>
      <c r="BK6" s="284" t="str">
        <f>BJ5&amp;2</f>
        <v>2</v>
      </c>
      <c r="BL6" s="292" t="str">
        <f>BK5&amp;3</f>
        <v>3</v>
      </c>
      <c r="BM6" s="283" t="str">
        <f>BM5&amp;1</f>
        <v>1</v>
      </c>
      <c r="BN6" s="284" t="str">
        <f>BM5&amp;2</f>
        <v>2</v>
      </c>
      <c r="BO6" s="292" t="str">
        <f>BN5&amp;3</f>
        <v>3</v>
      </c>
      <c r="BP6" s="283" t="str">
        <f>BP5&amp;1</f>
        <v>1</v>
      </c>
      <c r="BQ6" s="284" t="str">
        <f>BP5&amp;2</f>
        <v>2</v>
      </c>
      <c r="BR6" s="292" t="str">
        <f>BQ5&amp;3</f>
        <v>3</v>
      </c>
      <c r="BS6" s="283" t="str">
        <f>BS5&amp;1</f>
        <v>1</v>
      </c>
      <c r="BT6" s="284" t="str">
        <f>BS5&amp;2</f>
        <v>2</v>
      </c>
      <c r="BU6" s="292" t="str">
        <f>BT5&amp;3</f>
        <v>3</v>
      </c>
      <c r="BV6" s="283" t="str">
        <f>BV5&amp;1</f>
        <v>1</v>
      </c>
      <c r="BW6" s="284" t="str">
        <f>BV5&amp;2</f>
        <v>2</v>
      </c>
      <c r="BX6" s="292" t="str">
        <f>BW5&amp;3</f>
        <v>3</v>
      </c>
      <c r="BY6" s="283" t="str">
        <f>BY5&amp;1</f>
        <v>1</v>
      </c>
      <c r="BZ6" s="284" t="str">
        <f>BY5&amp;2</f>
        <v>2</v>
      </c>
      <c r="CA6" s="292" t="str">
        <f>BZ5&amp;3</f>
        <v>3</v>
      </c>
      <c r="CB6" s="283" t="str">
        <f>CB5&amp;1</f>
        <v>1</v>
      </c>
      <c r="CC6" s="284" t="str">
        <f>CB5&amp;2</f>
        <v>2</v>
      </c>
      <c r="CD6" s="292" t="str">
        <f>CC5&amp;3</f>
        <v>3</v>
      </c>
      <c r="CE6" s="283" t="str">
        <f>CE5&amp;1</f>
        <v>1</v>
      </c>
      <c r="CF6" s="284" t="str">
        <f>CE5&amp;2</f>
        <v>2</v>
      </c>
      <c r="CG6" s="292" t="str">
        <f>CF5&amp;3</f>
        <v>3</v>
      </c>
      <c r="CH6" s="283" t="str">
        <f>CH5&amp;1</f>
        <v>1</v>
      </c>
      <c r="CI6" s="284" t="str">
        <f>CH5&amp;2</f>
        <v>2</v>
      </c>
      <c r="CJ6" s="292" t="str">
        <f>CI5&amp;3</f>
        <v>3</v>
      </c>
      <c r="CK6" s="283" t="str">
        <f>CK5&amp;1</f>
        <v>1</v>
      </c>
      <c r="CL6" s="284" t="str">
        <f>CK5&amp;2</f>
        <v>2</v>
      </c>
      <c r="CM6" s="284" t="str">
        <f>CL5&amp;2</f>
        <v>2</v>
      </c>
      <c r="CN6" s="283" t="str">
        <f>CN5&amp;1</f>
        <v>1</v>
      </c>
      <c r="CO6" s="284" t="str">
        <f>CN5&amp;2</f>
        <v>2</v>
      </c>
      <c r="CP6" s="284" t="str">
        <f>CO5&amp;2</f>
        <v>2</v>
      </c>
      <c r="CQ6" s="283" t="str">
        <f>CQ5&amp;1</f>
        <v>1</v>
      </c>
      <c r="CR6" s="284" t="str">
        <f>CQ5&amp;2</f>
        <v>2</v>
      </c>
      <c r="CS6" s="284" t="str">
        <f>CR5&amp;2</f>
        <v>2</v>
      </c>
      <c r="CT6" s="283" t="str">
        <f>CT5&amp;1</f>
        <v>1</v>
      </c>
      <c r="CU6" s="284" t="str">
        <f>CT5&amp;2</f>
        <v>2</v>
      </c>
      <c r="CV6" s="284" t="str">
        <f>CU5&amp;2</f>
        <v>2</v>
      </c>
      <c r="CW6" s="283" t="str">
        <f>CW5&amp;1</f>
        <v>1</v>
      </c>
      <c r="CX6" s="284" t="str">
        <f>CW5&amp;2</f>
        <v>2</v>
      </c>
      <c r="CY6" s="292" t="str">
        <f>CX5&amp;3</f>
        <v>3</v>
      </c>
      <c r="CZ6" s="283" t="str">
        <f>CZ5&amp;1</f>
        <v>1</v>
      </c>
      <c r="DA6" s="284" t="str">
        <f>CZ5&amp;2</f>
        <v>2</v>
      </c>
      <c r="DB6" s="292" t="str">
        <f>DA5&amp;3</f>
        <v>3</v>
      </c>
      <c r="DC6" s="283" t="str">
        <f>DC5&amp;1</f>
        <v>1</v>
      </c>
      <c r="DD6" s="284" t="str">
        <f>DC5&amp;2</f>
        <v>2</v>
      </c>
      <c r="DE6" s="292" t="str">
        <f>DD5&amp;3</f>
        <v>3</v>
      </c>
      <c r="DF6" s="283" t="str">
        <f>DF5&amp;1</f>
        <v>1</v>
      </c>
      <c r="DG6" s="284" t="str">
        <f>DF5&amp;2</f>
        <v>2</v>
      </c>
      <c r="DH6" s="292" t="str">
        <f>DG5&amp;3</f>
        <v>3</v>
      </c>
      <c r="DI6" s="283" t="str">
        <f>DI5&amp;1</f>
        <v>1</v>
      </c>
      <c r="DJ6" s="284" t="str">
        <f>DI5&amp;2</f>
        <v>2</v>
      </c>
      <c r="DK6" s="292" t="str">
        <f>DJ5&amp;3</f>
        <v>3</v>
      </c>
      <c r="DL6" s="283" t="str">
        <f>DL5&amp;1</f>
        <v>1</v>
      </c>
      <c r="DM6" s="284" t="str">
        <f>DL5&amp;2</f>
        <v>2</v>
      </c>
      <c r="DN6" s="292" t="str">
        <f>DM5&amp;3</f>
        <v>3</v>
      </c>
      <c r="DO6" s="283" t="str">
        <f>DO5&amp;1</f>
        <v>1</v>
      </c>
      <c r="DP6" s="284" t="str">
        <f>DO5&amp;2</f>
        <v>2</v>
      </c>
      <c r="DQ6" s="292" t="str">
        <f>DP5&amp;3</f>
        <v>3</v>
      </c>
    </row>
    <row r="7" spans="1:121">
      <c r="A7" s="39" t="s">
        <v>2</v>
      </c>
      <c r="B7" s="478" t="s">
        <v>45</v>
      </c>
      <c r="C7" s="479"/>
      <c r="D7" s="46"/>
      <c r="E7" s="478" t="s">
        <v>46</v>
      </c>
      <c r="F7" s="479"/>
      <c r="G7" s="46"/>
      <c r="H7" s="478"/>
      <c r="I7" s="479"/>
      <c r="J7" s="46"/>
      <c r="K7" s="478"/>
      <c r="L7" s="479"/>
      <c r="M7" s="46"/>
      <c r="N7" s="478"/>
      <c r="O7" s="479"/>
      <c r="P7" s="46"/>
      <c r="Q7" s="478"/>
      <c r="R7" s="479"/>
      <c r="S7" s="46"/>
      <c r="T7" s="478"/>
      <c r="U7" s="479"/>
      <c r="V7" s="46"/>
      <c r="W7" s="478"/>
      <c r="X7" s="479"/>
      <c r="Y7" s="46"/>
      <c r="Z7" s="478"/>
      <c r="AA7" s="479"/>
      <c r="AB7" s="46"/>
      <c r="AC7" s="478"/>
      <c r="AD7" s="479"/>
      <c r="AE7" s="46"/>
      <c r="AF7" s="478"/>
      <c r="AG7" s="479"/>
      <c r="AH7" s="46"/>
      <c r="AI7" s="478"/>
      <c r="AJ7" s="479"/>
      <c r="AK7" s="46"/>
      <c r="AL7" s="478"/>
      <c r="AM7" s="479"/>
      <c r="AN7" s="46"/>
      <c r="AO7" s="478"/>
      <c r="AP7" s="479"/>
      <c r="AQ7" s="46"/>
      <c r="AR7" s="478"/>
      <c r="AS7" s="479"/>
      <c r="AT7" s="46"/>
      <c r="AU7" s="478"/>
      <c r="AV7" s="479"/>
      <c r="AW7" s="46"/>
      <c r="AX7" s="478"/>
      <c r="AY7" s="479"/>
      <c r="AZ7" s="46"/>
      <c r="BA7" s="478"/>
      <c r="BB7" s="479"/>
      <c r="BC7" s="46"/>
      <c r="BD7" s="478"/>
      <c r="BE7" s="479"/>
      <c r="BF7" s="46"/>
      <c r="BG7" s="478"/>
      <c r="BH7" s="479"/>
      <c r="BI7" s="46"/>
      <c r="BJ7" s="478"/>
      <c r="BK7" s="479"/>
      <c r="BL7" s="46"/>
      <c r="BM7" s="478"/>
      <c r="BN7" s="479"/>
      <c r="BO7" s="46"/>
      <c r="BP7" s="478"/>
      <c r="BQ7" s="479"/>
      <c r="BR7" s="46"/>
      <c r="BS7" s="478"/>
      <c r="BT7" s="479"/>
      <c r="BU7" s="46"/>
      <c r="BV7" s="478"/>
      <c r="BW7" s="479"/>
      <c r="BX7" s="46"/>
      <c r="BY7" s="478"/>
      <c r="BZ7" s="479"/>
      <c r="CA7" s="46"/>
      <c r="CB7" s="478"/>
      <c r="CC7" s="479"/>
      <c r="CD7" s="46"/>
      <c r="CE7" s="478"/>
      <c r="CF7" s="479"/>
      <c r="CG7" s="46"/>
      <c r="CH7" s="478"/>
      <c r="CI7" s="479"/>
      <c r="CJ7" s="46"/>
      <c r="CK7" s="478"/>
      <c r="CL7" s="479"/>
      <c r="CM7" s="46"/>
      <c r="CN7" s="478"/>
      <c r="CO7" s="479"/>
      <c r="CP7" s="46"/>
      <c r="CQ7" s="478"/>
      <c r="CR7" s="479"/>
      <c r="CS7" s="46"/>
      <c r="CT7" s="478"/>
      <c r="CU7" s="479"/>
      <c r="CV7" s="46"/>
      <c r="CW7" s="478"/>
      <c r="CX7" s="479"/>
      <c r="CY7" s="46"/>
      <c r="CZ7" s="478"/>
      <c r="DA7" s="479"/>
      <c r="DB7" s="46"/>
      <c r="DC7" s="478"/>
      <c r="DD7" s="479"/>
      <c r="DE7" s="46"/>
      <c r="DF7" s="478"/>
      <c r="DG7" s="479"/>
      <c r="DH7" s="46"/>
      <c r="DI7" s="478"/>
      <c r="DJ7" s="479"/>
      <c r="DK7" s="46"/>
      <c r="DL7" s="478"/>
      <c r="DM7" s="479"/>
      <c r="DN7" s="46"/>
      <c r="DO7" s="478"/>
      <c r="DP7" s="479"/>
      <c r="DQ7" s="46"/>
    </row>
    <row r="8" spans="1:121">
      <c r="A8" s="39">
        <v>1</v>
      </c>
      <c r="B8" s="89">
        <v>4</v>
      </c>
      <c r="C8" s="45" t="s">
        <v>63</v>
      </c>
      <c r="D8" s="90"/>
      <c r="E8" s="98" t="s">
        <v>51</v>
      </c>
      <c r="F8" s="45" t="s">
        <v>78</v>
      </c>
      <c r="G8" s="90"/>
      <c r="H8" s="89"/>
      <c r="I8" s="45"/>
      <c r="J8" s="90"/>
      <c r="K8" s="89"/>
      <c r="L8" s="45"/>
      <c r="M8" s="90"/>
      <c r="N8" s="89"/>
      <c r="O8" s="45"/>
      <c r="P8" s="90"/>
      <c r="Q8" s="89"/>
      <c r="R8" s="45"/>
      <c r="S8" s="90"/>
      <c r="T8" s="89"/>
      <c r="U8" s="45"/>
      <c r="V8" s="90"/>
      <c r="W8" s="89"/>
      <c r="X8" s="45"/>
      <c r="Y8" s="90"/>
      <c r="Z8" s="89"/>
      <c r="AA8" s="45"/>
      <c r="AB8" s="90"/>
      <c r="AC8" s="89"/>
      <c r="AD8" s="45"/>
      <c r="AE8" s="90"/>
      <c r="AF8" s="89"/>
      <c r="AG8" s="45"/>
      <c r="AH8" s="90"/>
      <c r="AI8" s="89"/>
      <c r="AJ8" s="45"/>
      <c r="AK8" s="90"/>
      <c r="AL8" s="89"/>
      <c r="AM8" s="45"/>
      <c r="AN8" s="90"/>
      <c r="AO8" s="89"/>
      <c r="AP8" s="45"/>
      <c r="AQ8" s="90"/>
      <c r="AR8" s="89"/>
      <c r="AS8" s="45"/>
      <c r="AT8" s="90"/>
      <c r="AU8" s="89"/>
      <c r="AV8" s="45"/>
      <c r="AW8" s="90"/>
      <c r="AX8" s="89"/>
      <c r="AY8" s="45"/>
      <c r="AZ8" s="90"/>
      <c r="BA8" s="89"/>
      <c r="BB8" s="45"/>
      <c r="BC8" s="90"/>
      <c r="BD8" s="89"/>
      <c r="BE8" s="45"/>
      <c r="BF8" s="90"/>
      <c r="BG8" s="89"/>
      <c r="BH8" s="45"/>
      <c r="BI8" s="90"/>
      <c r="BJ8" s="89"/>
      <c r="BK8" s="45"/>
      <c r="BL8" s="90"/>
      <c r="BM8" s="89"/>
      <c r="BN8" s="45"/>
      <c r="BO8" s="90"/>
      <c r="BP8" s="89"/>
      <c r="BQ8" s="45"/>
      <c r="BR8" s="90"/>
      <c r="BS8" s="89"/>
      <c r="BT8" s="45"/>
      <c r="BU8" s="90"/>
      <c r="BV8" s="89"/>
      <c r="BW8" s="45"/>
      <c r="BX8" s="90"/>
      <c r="BY8" s="89"/>
      <c r="BZ8" s="45"/>
      <c r="CA8" s="90"/>
      <c r="CB8" s="89"/>
      <c r="CC8" s="45"/>
      <c r="CD8" s="90"/>
      <c r="CE8" s="89"/>
      <c r="CF8" s="45"/>
      <c r="CG8" s="90"/>
      <c r="CH8" s="89"/>
      <c r="CI8" s="45"/>
      <c r="CJ8" s="90"/>
      <c r="CK8" s="89"/>
      <c r="CL8" s="45"/>
      <c r="CM8" s="90"/>
      <c r="CN8" s="89"/>
      <c r="CO8" s="45"/>
      <c r="CP8" s="90"/>
      <c r="CQ8" s="89"/>
      <c r="CR8" s="45"/>
      <c r="CS8" s="90"/>
      <c r="CT8" s="89"/>
      <c r="CU8" s="45"/>
      <c r="CV8" s="90"/>
      <c r="CW8" s="89"/>
      <c r="CX8" s="45"/>
      <c r="CY8" s="90"/>
      <c r="CZ8" s="89"/>
      <c r="DA8" s="45"/>
      <c r="DB8" s="90"/>
      <c r="DC8" s="89"/>
      <c r="DD8" s="45"/>
      <c r="DE8" s="90"/>
      <c r="DF8" s="89"/>
      <c r="DG8" s="45"/>
      <c r="DH8" s="90"/>
      <c r="DI8" s="89"/>
      <c r="DJ8" s="45"/>
      <c r="DK8" s="90"/>
      <c r="DL8" s="89"/>
      <c r="DM8" s="45"/>
      <c r="DN8" s="90"/>
      <c r="DO8" s="89"/>
      <c r="DP8" s="68"/>
      <c r="DQ8" s="64"/>
    </row>
    <row r="9" spans="1:121">
      <c r="A9" s="39">
        <v>2</v>
      </c>
      <c r="B9" s="91">
        <v>5</v>
      </c>
      <c r="C9" s="47" t="s">
        <v>64</v>
      </c>
      <c r="D9" s="92"/>
      <c r="E9" s="97">
        <v>1</v>
      </c>
      <c r="F9" s="47" t="s">
        <v>79</v>
      </c>
      <c r="G9" s="92"/>
      <c r="H9" s="91"/>
      <c r="I9" s="47"/>
      <c r="J9" s="92"/>
      <c r="K9" s="91"/>
      <c r="L9" s="47"/>
      <c r="M9" s="92"/>
      <c r="N9" s="91"/>
      <c r="O9" s="47"/>
      <c r="P9" s="92"/>
      <c r="Q9" s="91"/>
      <c r="R9" s="47"/>
      <c r="S9" s="92"/>
      <c r="T9" s="91"/>
      <c r="U9" s="47"/>
      <c r="V9" s="92"/>
      <c r="W9" s="91"/>
      <c r="X9" s="47"/>
      <c r="Y9" s="92"/>
      <c r="Z9" s="91"/>
      <c r="AA9" s="47"/>
      <c r="AB9" s="92"/>
      <c r="AC9" s="91"/>
      <c r="AD9" s="47"/>
      <c r="AE9" s="92"/>
      <c r="AF9" s="91"/>
      <c r="AG9" s="47"/>
      <c r="AH9" s="92"/>
      <c r="AI9" s="91"/>
      <c r="AJ9" s="47"/>
      <c r="AK9" s="92"/>
      <c r="AL9" s="91"/>
      <c r="AM9" s="47"/>
      <c r="AN9" s="92"/>
      <c r="AO9" s="91"/>
      <c r="AP9" s="47"/>
      <c r="AQ9" s="92"/>
      <c r="AR9" s="91"/>
      <c r="AS9" s="47"/>
      <c r="AT9" s="92"/>
      <c r="AU9" s="91"/>
      <c r="AV9" s="47"/>
      <c r="AW9" s="92"/>
      <c r="AX9" s="91"/>
      <c r="AY9" s="47"/>
      <c r="AZ9" s="92"/>
      <c r="BA9" s="91"/>
      <c r="BB9" s="47"/>
      <c r="BC9" s="92"/>
      <c r="BD9" s="91"/>
      <c r="BE9" s="47"/>
      <c r="BF9" s="92"/>
      <c r="BG9" s="91"/>
      <c r="BH9" s="47"/>
      <c r="BI9" s="92"/>
      <c r="BJ9" s="91"/>
      <c r="BK9" s="47"/>
      <c r="BL9" s="92"/>
      <c r="BM9" s="91"/>
      <c r="BN9" s="47"/>
      <c r="BO9" s="92"/>
      <c r="BP9" s="91"/>
      <c r="BQ9" s="47"/>
      <c r="BR9" s="92"/>
      <c r="BS9" s="91"/>
      <c r="BT9" s="47"/>
      <c r="BU9" s="92"/>
      <c r="BV9" s="91"/>
      <c r="BW9" s="47"/>
      <c r="BX9" s="92"/>
      <c r="BY9" s="91"/>
      <c r="BZ9" s="47"/>
      <c r="CA9" s="92"/>
      <c r="CB9" s="91"/>
      <c r="CC9" s="47"/>
      <c r="CD9" s="92"/>
      <c r="CE9" s="91"/>
      <c r="CF9" s="47"/>
      <c r="CG9" s="92"/>
      <c r="CH9" s="91"/>
      <c r="CI9" s="47"/>
      <c r="CJ9" s="92"/>
      <c r="CK9" s="91"/>
      <c r="CL9" s="47"/>
      <c r="CM9" s="92"/>
      <c r="CN9" s="91"/>
      <c r="CO9" s="47"/>
      <c r="CP9" s="92"/>
      <c r="CQ9" s="91"/>
      <c r="CR9" s="47"/>
      <c r="CS9" s="92"/>
      <c r="CT9" s="91"/>
      <c r="CU9" s="47"/>
      <c r="CV9" s="92"/>
      <c r="CW9" s="91"/>
      <c r="CX9" s="47"/>
      <c r="CY9" s="92"/>
      <c r="CZ9" s="91"/>
      <c r="DA9" s="47"/>
      <c r="DB9" s="92"/>
      <c r="DC9" s="91"/>
      <c r="DD9" s="47"/>
      <c r="DE9" s="92"/>
      <c r="DF9" s="91"/>
      <c r="DG9" s="47"/>
      <c r="DH9" s="92"/>
      <c r="DI9" s="91"/>
      <c r="DJ9" s="47"/>
      <c r="DK9" s="92"/>
      <c r="DL9" s="91"/>
      <c r="DM9" s="47"/>
      <c r="DN9" s="92"/>
      <c r="DO9" s="91"/>
      <c r="DP9" s="69"/>
      <c r="DQ9" s="65"/>
    </row>
    <row r="10" spans="1:121">
      <c r="A10" s="39">
        <v>3</v>
      </c>
      <c r="B10" s="91">
        <v>6</v>
      </c>
      <c r="C10" s="47" t="s">
        <v>65</v>
      </c>
      <c r="D10" s="92"/>
      <c r="E10" s="91">
        <v>3</v>
      </c>
      <c r="F10" s="47" t="s">
        <v>52</v>
      </c>
      <c r="G10" s="92"/>
      <c r="H10" s="91"/>
      <c r="I10" s="47"/>
      <c r="J10" s="92"/>
      <c r="K10" s="91"/>
      <c r="L10" s="47"/>
      <c r="M10" s="92"/>
      <c r="N10" s="91"/>
      <c r="O10" s="47"/>
      <c r="P10" s="92"/>
      <c r="Q10" s="91"/>
      <c r="R10" s="47"/>
      <c r="S10" s="92"/>
      <c r="T10" s="91"/>
      <c r="U10" s="47"/>
      <c r="V10" s="92"/>
      <c r="W10" s="91"/>
      <c r="X10" s="47"/>
      <c r="Y10" s="92"/>
      <c r="Z10" s="91"/>
      <c r="AA10" s="47"/>
      <c r="AB10" s="92"/>
      <c r="AC10" s="91"/>
      <c r="AD10" s="47"/>
      <c r="AE10" s="92"/>
      <c r="AF10" s="91"/>
      <c r="AG10" s="47"/>
      <c r="AH10" s="92"/>
      <c r="AI10" s="91"/>
      <c r="AJ10" s="47"/>
      <c r="AK10" s="92"/>
      <c r="AL10" s="91"/>
      <c r="AM10" s="47"/>
      <c r="AN10" s="92"/>
      <c r="AO10" s="91"/>
      <c r="AP10" s="47"/>
      <c r="AQ10" s="92"/>
      <c r="AR10" s="91"/>
      <c r="AS10" s="47"/>
      <c r="AT10" s="92"/>
      <c r="AU10" s="91"/>
      <c r="AV10" s="47"/>
      <c r="AW10" s="92"/>
      <c r="AX10" s="91"/>
      <c r="AY10" s="47"/>
      <c r="AZ10" s="92"/>
      <c r="BA10" s="91"/>
      <c r="BB10" s="47"/>
      <c r="BC10" s="92"/>
      <c r="BD10" s="91"/>
      <c r="BE10" s="47"/>
      <c r="BF10" s="92"/>
      <c r="BG10" s="91"/>
      <c r="BH10" s="47"/>
      <c r="BI10" s="92"/>
      <c r="BJ10" s="91"/>
      <c r="BK10" s="47"/>
      <c r="BL10" s="92"/>
      <c r="BM10" s="91"/>
      <c r="BN10" s="47"/>
      <c r="BO10" s="92"/>
      <c r="BP10" s="91"/>
      <c r="BQ10" s="47"/>
      <c r="BR10" s="92"/>
      <c r="BS10" s="91"/>
      <c r="BT10" s="47"/>
      <c r="BU10" s="92"/>
      <c r="BV10" s="91"/>
      <c r="BW10" s="47"/>
      <c r="BX10" s="92"/>
      <c r="BY10" s="91"/>
      <c r="BZ10" s="47"/>
      <c r="CA10" s="92"/>
      <c r="CB10" s="91"/>
      <c r="CC10" s="47"/>
      <c r="CD10" s="92"/>
      <c r="CE10" s="91"/>
      <c r="CF10" s="47"/>
      <c r="CG10" s="92"/>
      <c r="CH10" s="91"/>
      <c r="CI10" s="47"/>
      <c r="CJ10" s="92"/>
      <c r="CK10" s="91"/>
      <c r="CL10" s="47"/>
      <c r="CM10" s="92"/>
      <c r="CN10" s="91"/>
      <c r="CO10" s="47"/>
      <c r="CP10" s="92"/>
      <c r="CQ10" s="91"/>
      <c r="CR10" s="47"/>
      <c r="CS10" s="92"/>
      <c r="CT10" s="91"/>
      <c r="CU10" s="47"/>
      <c r="CV10" s="92"/>
      <c r="CW10" s="91"/>
      <c r="CX10" s="47"/>
      <c r="CY10" s="92"/>
      <c r="CZ10" s="91"/>
      <c r="DA10" s="47"/>
      <c r="DB10" s="92"/>
      <c r="DC10" s="91"/>
      <c r="DD10" s="47"/>
      <c r="DE10" s="92"/>
      <c r="DF10" s="91"/>
      <c r="DG10" s="47"/>
      <c r="DH10" s="92"/>
      <c r="DI10" s="91"/>
      <c r="DJ10" s="47"/>
      <c r="DK10" s="92"/>
      <c r="DL10" s="91"/>
      <c r="DM10" s="47"/>
      <c r="DN10" s="92"/>
      <c r="DO10" s="91"/>
      <c r="DP10" s="69"/>
      <c r="DQ10" s="65"/>
    </row>
    <row r="11" spans="1:121">
      <c r="A11" s="39">
        <v>4</v>
      </c>
      <c r="B11" s="91">
        <v>7</v>
      </c>
      <c r="C11" s="47" t="s">
        <v>66</v>
      </c>
      <c r="D11" s="92"/>
      <c r="E11" s="91">
        <v>10</v>
      </c>
      <c r="F11" s="47" t="s">
        <v>53</v>
      </c>
      <c r="G11" s="92"/>
      <c r="H11" s="91"/>
      <c r="I11" s="47"/>
      <c r="J11" s="92"/>
      <c r="K11" s="91"/>
      <c r="L11" s="47"/>
      <c r="M11" s="92"/>
      <c r="N11" s="91"/>
      <c r="O11" s="47"/>
      <c r="P11" s="92"/>
      <c r="Q11" s="91"/>
      <c r="R11" s="47"/>
      <c r="S11" s="92"/>
      <c r="T11" s="91"/>
      <c r="U11" s="47"/>
      <c r="V11" s="92"/>
      <c r="W11" s="91"/>
      <c r="X11" s="47"/>
      <c r="Y11" s="92"/>
      <c r="Z11" s="91"/>
      <c r="AA11" s="47"/>
      <c r="AB11" s="92"/>
      <c r="AC11" s="91"/>
      <c r="AD11" s="47"/>
      <c r="AE11" s="92"/>
      <c r="AF11" s="91"/>
      <c r="AG11" s="47"/>
      <c r="AH11" s="92"/>
      <c r="AI11" s="91"/>
      <c r="AJ11" s="47"/>
      <c r="AK11" s="92"/>
      <c r="AL11" s="91"/>
      <c r="AM11" s="47"/>
      <c r="AN11" s="92"/>
      <c r="AO11" s="91"/>
      <c r="AP11" s="47"/>
      <c r="AQ11" s="92"/>
      <c r="AR11" s="91"/>
      <c r="AS11" s="47"/>
      <c r="AT11" s="92"/>
      <c r="AU11" s="91"/>
      <c r="AV11" s="47"/>
      <c r="AW11" s="92"/>
      <c r="AX11" s="91"/>
      <c r="AY11" s="47"/>
      <c r="AZ11" s="92"/>
      <c r="BA11" s="91"/>
      <c r="BB11" s="47"/>
      <c r="BC11" s="92"/>
      <c r="BD11" s="91"/>
      <c r="BE11" s="47"/>
      <c r="BF11" s="92"/>
      <c r="BG11" s="91"/>
      <c r="BH11" s="47"/>
      <c r="BI11" s="92"/>
      <c r="BJ11" s="91"/>
      <c r="BK11" s="47"/>
      <c r="BL11" s="92"/>
      <c r="BM11" s="91"/>
      <c r="BN11" s="47"/>
      <c r="BO11" s="92"/>
      <c r="BP11" s="91"/>
      <c r="BQ11" s="47"/>
      <c r="BR11" s="92"/>
      <c r="BS11" s="91"/>
      <c r="BT11" s="47"/>
      <c r="BU11" s="92"/>
      <c r="BV11" s="91"/>
      <c r="BW11" s="47"/>
      <c r="BX11" s="92"/>
      <c r="BY11" s="91"/>
      <c r="BZ11" s="47"/>
      <c r="CA11" s="92"/>
      <c r="CB11" s="91"/>
      <c r="CC11" s="47"/>
      <c r="CD11" s="92"/>
      <c r="CE11" s="91"/>
      <c r="CF11" s="47"/>
      <c r="CG11" s="92"/>
      <c r="CH11" s="91"/>
      <c r="CI11" s="47"/>
      <c r="CJ11" s="92"/>
      <c r="CK11" s="91"/>
      <c r="CL11" s="47"/>
      <c r="CM11" s="92"/>
      <c r="CN11" s="91"/>
      <c r="CO11" s="47"/>
      <c r="CP11" s="92"/>
      <c r="CQ11" s="91"/>
      <c r="CR11" s="47"/>
      <c r="CS11" s="92"/>
      <c r="CT11" s="91"/>
      <c r="CU11" s="47"/>
      <c r="CV11" s="92"/>
      <c r="CW11" s="91"/>
      <c r="CX11" s="47"/>
      <c r="CY11" s="92"/>
      <c r="CZ11" s="91"/>
      <c r="DA11" s="47"/>
      <c r="DB11" s="92"/>
      <c r="DC11" s="91"/>
      <c r="DD11" s="47"/>
      <c r="DE11" s="92"/>
      <c r="DF11" s="91"/>
      <c r="DG11" s="47"/>
      <c r="DH11" s="92"/>
      <c r="DI11" s="91"/>
      <c r="DJ11" s="47"/>
      <c r="DK11" s="92"/>
      <c r="DL11" s="91"/>
      <c r="DM11" s="47"/>
      <c r="DN11" s="92"/>
      <c r="DO11" s="91"/>
      <c r="DP11" s="69"/>
      <c r="DQ11" s="65"/>
    </row>
    <row r="12" spans="1:121">
      <c r="A12" s="39">
        <v>5</v>
      </c>
      <c r="B12" s="91">
        <v>8</v>
      </c>
      <c r="C12" s="47" t="s">
        <v>67</v>
      </c>
      <c r="D12" s="92"/>
      <c r="E12" s="91">
        <v>15</v>
      </c>
      <c r="F12" s="47" t="s">
        <v>54</v>
      </c>
      <c r="G12" s="92"/>
      <c r="H12" s="91"/>
      <c r="I12" s="47"/>
      <c r="J12" s="92"/>
      <c r="K12" s="91"/>
      <c r="L12" s="47"/>
      <c r="M12" s="92"/>
      <c r="N12" s="91"/>
      <c r="O12" s="47"/>
      <c r="P12" s="92"/>
      <c r="Q12" s="91"/>
      <c r="R12" s="47"/>
      <c r="S12" s="92"/>
      <c r="T12" s="91"/>
      <c r="U12" s="47"/>
      <c r="V12" s="92"/>
      <c r="W12" s="91"/>
      <c r="X12" s="47"/>
      <c r="Y12" s="92"/>
      <c r="Z12" s="91"/>
      <c r="AA12" s="47"/>
      <c r="AB12" s="92"/>
      <c r="AC12" s="91"/>
      <c r="AD12" s="47"/>
      <c r="AE12" s="92"/>
      <c r="AF12" s="91"/>
      <c r="AG12" s="47"/>
      <c r="AH12" s="92"/>
      <c r="AI12" s="91"/>
      <c r="AJ12" s="47"/>
      <c r="AK12" s="92"/>
      <c r="AL12" s="91"/>
      <c r="AM12" s="47"/>
      <c r="AN12" s="92"/>
      <c r="AO12" s="91"/>
      <c r="AP12" s="47"/>
      <c r="AQ12" s="92"/>
      <c r="AR12" s="91"/>
      <c r="AS12" s="47"/>
      <c r="AT12" s="92"/>
      <c r="AU12" s="91"/>
      <c r="AV12" s="47"/>
      <c r="AW12" s="92"/>
      <c r="AX12" s="91"/>
      <c r="AY12" s="47"/>
      <c r="AZ12" s="92"/>
      <c r="BA12" s="91"/>
      <c r="BB12" s="47"/>
      <c r="BC12" s="92"/>
      <c r="BD12" s="91"/>
      <c r="BE12" s="47"/>
      <c r="BF12" s="92"/>
      <c r="BG12" s="91"/>
      <c r="BH12" s="47"/>
      <c r="BI12" s="92"/>
      <c r="BJ12" s="91"/>
      <c r="BK12" s="47"/>
      <c r="BL12" s="92"/>
      <c r="BM12" s="91"/>
      <c r="BN12" s="47"/>
      <c r="BO12" s="92"/>
      <c r="BP12" s="91"/>
      <c r="BQ12" s="47"/>
      <c r="BR12" s="92"/>
      <c r="BS12" s="91"/>
      <c r="BT12" s="47"/>
      <c r="BU12" s="92"/>
      <c r="BV12" s="91"/>
      <c r="BW12" s="47"/>
      <c r="BX12" s="92"/>
      <c r="BY12" s="91"/>
      <c r="BZ12" s="47"/>
      <c r="CA12" s="92"/>
      <c r="CB12" s="91"/>
      <c r="CC12" s="47"/>
      <c r="CD12" s="92"/>
      <c r="CE12" s="91"/>
      <c r="CF12" s="47"/>
      <c r="CG12" s="92"/>
      <c r="CH12" s="91"/>
      <c r="CI12" s="47"/>
      <c r="CJ12" s="92"/>
      <c r="CK12" s="91"/>
      <c r="CL12" s="47"/>
      <c r="CM12" s="92"/>
      <c r="CN12" s="91"/>
      <c r="CO12" s="47"/>
      <c r="CP12" s="92"/>
      <c r="CQ12" s="91"/>
      <c r="CR12" s="47"/>
      <c r="CS12" s="92"/>
      <c r="CT12" s="91"/>
      <c r="CU12" s="47"/>
      <c r="CV12" s="92"/>
      <c r="CW12" s="91"/>
      <c r="CX12" s="47"/>
      <c r="CY12" s="92"/>
      <c r="CZ12" s="91"/>
      <c r="DA12" s="47"/>
      <c r="DB12" s="92"/>
      <c r="DC12" s="91"/>
      <c r="DD12" s="47"/>
      <c r="DE12" s="92"/>
      <c r="DF12" s="91"/>
      <c r="DG12" s="47"/>
      <c r="DH12" s="92"/>
      <c r="DI12" s="91"/>
      <c r="DJ12" s="47"/>
      <c r="DK12" s="92"/>
      <c r="DL12" s="91"/>
      <c r="DM12" s="47"/>
      <c r="DN12" s="92"/>
      <c r="DO12" s="91"/>
      <c r="DP12" s="69"/>
      <c r="DQ12" s="65"/>
    </row>
    <row r="13" spans="1:121">
      <c r="A13" s="39">
        <v>6</v>
      </c>
      <c r="B13" s="91">
        <v>9</v>
      </c>
      <c r="C13" s="47" t="s">
        <v>68</v>
      </c>
      <c r="D13" s="92"/>
      <c r="E13" s="91">
        <v>20</v>
      </c>
      <c r="F13" s="47" t="s">
        <v>55</v>
      </c>
      <c r="G13" s="92"/>
      <c r="H13" s="91"/>
      <c r="I13" s="47"/>
      <c r="J13" s="92"/>
      <c r="K13" s="91"/>
      <c r="L13" s="47"/>
      <c r="M13" s="92"/>
      <c r="N13" s="91"/>
      <c r="O13" s="47"/>
      <c r="P13" s="92"/>
      <c r="Q13" s="91"/>
      <c r="R13" s="47"/>
      <c r="S13" s="92"/>
      <c r="T13" s="91"/>
      <c r="U13" s="47"/>
      <c r="V13" s="92"/>
      <c r="W13" s="91"/>
      <c r="X13" s="47"/>
      <c r="Y13" s="92"/>
      <c r="Z13" s="91"/>
      <c r="AA13" s="47"/>
      <c r="AB13" s="92"/>
      <c r="AC13" s="91"/>
      <c r="AD13" s="47"/>
      <c r="AE13" s="92"/>
      <c r="AF13" s="91"/>
      <c r="AG13" s="47"/>
      <c r="AH13" s="92"/>
      <c r="AI13" s="91"/>
      <c r="AJ13" s="47"/>
      <c r="AK13" s="92"/>
      <c r="AL13" s="91"/>
      <c r="AM13" s="47"/>
      <c r="AN13" s="92"/>
      <c r="AO13" s="91"/>
      <c r="AP13" s="47"/>
      <c r="AQ13" s="92"/>
      <c r="AR13" s="91"/>
      <c r="AS13" s="47"/>
      <c r="AT13" s="92"/>
      <c r="AU13" s="91"/>
      <c r="AV13" s="47"/>
      <c r="AW13" s="92"/>
      <c r="AX13" s="91"/>
      <c r="AY13" s="47"/>
      <c r="AZ13" s="92"/>
      <c r="BA13" s="91"/>
      <c r="BB13" s="47"/>
      <c r="BC13" s="92"/>
      <c r="BD13" s="91"/>
      <c r="BE13" s="47"/>
      <c r="BF13" s="92"/>
      <c r="BG13" s="91"/>
      <c r="BH13" s="47"/>
      <c r="BI13" s="92"/>
      <c r="BJ13" s="91"/>
      <c r="BK13" s="47"/>
      <c r="BL13" s="92"/>
      <c r="BM13" s="91"/>
      <c r="BN13" s="47"/>
      <c r="BO13" s="92"/>
      <c r="BP13" s="91"/>
      <c r="BQ13" s="47"/>
      <c r="BR13" s="92"/>
      <c r="BS13" s="91"/>
      <c r="BT13" s="47"/>
      <c r="BU13" s="92"/>
      <c r="BV13" s="91"/>
      <c r="BW13" s="47"/>
      <c r="BX13" s="92"/>
      <c r="BY13" s="91"/>
      <c r="BZ13" s="47"/>
      <c r="CA13" s="92"/>
      <c r="CB13" s="91"/>
      <c r="CC13" s="47"/>
      <c r="CD13" s="92"/>
      <c r="CE13" s="91"/>
      <c r="CF13" s="47"/>
      <c r="CG13" s="92"/>
      <c r="CH13" s="91"/>
      <c r="CI13" s="47"/>
      <c r="CJ13" s="92"/>
      <c r="CK13" s="91"/>
      <c r="CL13" s="47"/>
      <c r="CM13" s="92"/>
      <c r="CN13" s="91"/>
      <c r="CO13" s="47"/>
      <c r="CP13" s="92"/>
      <c r="CQ13" s="91"/>
      <c r="CR13" s="47"/>
      <c r="CS13" s="92"/>
      <c r="CT13" s="91"/>
      <c r="CU13" s="47"/>
      <c r="CV13" s="92"/>
      <c r="CW13" s="91"/>
      <c r="CX13" s="47"/>
      <c r="CY13" s="92"/>
      <c r="CZ13" s="91"/>
      <c r="DA13" s="47"/>
      <c r="DB13" s="92"/>
      <c r="DC13" s="91"/>
      <c r="DD13" s="47"/>
      <c r="DE13" s="92"/>
      <c r="DF13" s="91"/>
      <c r="DG13" s="47"/>
      <c r="DH13" s="92"/>
      <c r="DI13" s="91"/>
      <c r="DJ13" s="47"/>
      <c r="DK13" s="92"/>
      <c r="DL13" s="91"/>
      <c r="DM13" s="47"/>
      <c r="DN13" s="92"/>
      <c r="DO13" s="91"/>
      <c r="DP13" s="69"/>
      <c r="DQ13" s="65"/>
    </row>
    <row r="14" spans="1:121">
      <c r="A14" s="39">
        <v>7</v>
      </c>
      <c r="B14" s="91">
        <v>10</v>
      </c>
      <c r="C14" s="47" t="s">
        <v>69</v>
      </c>
      <c r="D14" s="92"/>
      <c r="E14" s="91">
        <v>23</v>
      </c>
      <c r="F14" s="47" t="s">
        <v>36</v>
      </c>
      <c r="G14" s="92"/>
      <c r="H14" s="91"/>
      <c r="I14" s="47"/>
      <c r="J14" s="92"/>
      <c r="K14" s="91"/>
      <c r="L14" s="47"/>
      <c r="M14" s="92"/>
      <c r="N14" s="91"/>
      <c r="O14" s="47"/>
      <c r="P14" s="92"/>
      <c r="Q14" s="91"/>
      <c r="R14" s="47"/>
      <c r="S14" s="92"/>
      <c r="T14" s="91"/>
      <c r="U14" s="47"/>
      <c r="V14" s="92"/>
      <c r="W14" s="91"/>
      <c r="X14" s="47"/>
      <c r="Y14" s="92"/>
      <c r="Z14" s="91"/>
      <c r="AA14" s="47"/>
      <c r="AB14" s="92"/>
      <c r="AC14" s="91"/>
      <c r="AD14" s="47"/>
      <c r="AE14" s="92"/>
      <c r="AF14" s="91"/>
      <c r="AG14" s="47"/>
      <c r="AH14" s="92"/>
      <c r="AI14" s="91"/>
      <c r="AJ14" s="47"/>
      <c r="AK14" s="92"/>
      <c r="AL14" s="91"/>
      <c r="AM14" s="47"/>
      <c r="AN14" s="92"/>
      <c r="AO14" s="91"/>
      <c r="AP14" s="47"/>
      <c r="AQ14" s="92"/>
      <c r="AR14" s="91"/>
      <c r="AS14" s="47"/>
      <c r="AT14" s="92"/>
      <c r="AU14" s="91"/>
      <c r="AV14" s="47"/>
      <c r="AW14" s="92"/>
      <c r="AX14" s="91"/>
      <c r="AY14" s="47"/>
      <c r="AZ14" s="92"/>
      <c r="BA14" s="91"/>
      <c r="BB14" s="47"/>
      <c r="BC14" s="92"/>
      <c r="BD14" s="91"/>
      <c r="BE14" s="47"/>
      <c r="BF14" s="92"/>
      <c r="BG14" s="91"/>
      <c r="BH14" s="47"/>
      <c r="BI14" s="92"/>
      <c r="BJ14" s="91"/>
      <c r="BK14" s="47"/>
      <c r="BL14" s="92"/>
      <c r="BM14" s="91"/>
      <c r="BN14" s="47"/>
      <c r="BO14" s="92"/>
      <c r="BP14" s="91"/>
      <c r="BQ14" s="47"/>
      <c r="BR14" s="92"/>
      <c r="BS14" s="91"/>
      <c r="BT14" s="47"/>
      <c r="BU14" s="92"/>
      <c r="BV14" s="91"/>
      <c r="BW14" s="47"/>
      <c r="BX14" s="92"/>
      <c r="BY14" s="91"/>
      <c r="BZ14" s="47"/>
      <c r="CA14" s="92"/>
      <c r="CB14" s="91"/>
      <c r="CC14" s="47"/>
      <c r="CD14" s="92"/>
      <c r="CE14" s="91"/>
      <c r="CF14" s="47"/>
      <c r="CG14" s="92"/>
      <c r="CH14" s="91"/>
      <c r="CI14" s="47"/>
      <c r="CJ14" s="92"/>
      <c r="CK14" s="91"/>
      <c r="CL14" s="47"/>
      <c r="CM14" s="92"/>
      <c r="CN14" s="91"/>
      <c r="CO14" s="47"/>
      <c r="CP14" s="92"/>
      <c r="CQ14" s="91"/>
      <c r="CR14" s="47"/>
      <c r="CS14" s="92"/>
      <c r="CT14" s="91"/>
      <c r="CU14" s="47"/>
      <c r="CV14" s="92"/>
      <c r="CW14" s="91"/>
      <c r="CX14" s="47"/>
      <c r="CY14" s="92"/>
      <c r="CZ14" s="91"/>
      <c r="DA14" s="47"/>
      <c r="DB14" s="92"/>
      <c r="DC14" s="91"/>
      <c r="DD14" s="47"/>
      <c r="DE14" s="92"/>
      <c r="DF14" s="91"/>
      <c r="DG14" s="47"/>
      <c r="DH14" s="92"/>
      <c r="DI14" s="91"/>
      <c r="DJ14" s="47"/>
      <c r="DK14" s="92"/>
      <c r="DL14" s="91"/>
      <c r="DM14" s="47"/>
      <c r="DN14" s="92"/>
      <c r="DO14" s="91"/>
      <c r="DP14" s="69"/>
      <c r="DQ14" s="65"/>
    </row>
    <row r="15" spans="1:121">
      <c r="A15" s="39">
        <v>8</v>
      </c>
      <c r="B15" s="91">
        <v>11</v>
      </c>
      <c r="C15" s="47" t="s">
        <v>70</v>
      </c>
      <c r="D15" s="92"/>
      <c r="E15" s="91">
        <v>31</v>
      </c>
      <c r="F15" s="47" t="s">
        <v>56</v>
      </c>
      <c r="G15" s="92"/>
      <c r="H15" s="91"/>
      <c r="I15" s="47"/>
      <c r="J15" s="92"/>
      <c r="K15" s="91"/>
      <c r="L15" s="47"/>
      <c r="M15" s="92"/>
      <c r="N15" s="91"/>
      <c r="O15" s="47"/>
      <c r="P15" s="92"/>
      <c r="Q15" s="91"/>
      <c r="R15" s="47"/>
      <c r="S15" s="92"/>
      <c r="T15" s="91"/>
      <c r="U15" s="47"/>
      <c r="V15" s="92"/>
      <c r="W15" s="91"/>
      <c r="X15" s="47"/>
      <c r="Y15" s="92"/>
      <c r="Z15" s="91"/>
      <c r="AA15" s="47"/>
      <c r="AB15" s="92"/>
      <c r="AC15" s="91"/>
      <c r="AD15" s="47"/>
      <c r="AE15" s="92"/>
      <c r="AF15" s="91"/>
      <c r="AG15" s="47"/>
      <c r="AH15" s="92"/>
      <c r="AI15" s="91"/>
      <c r="AJ15" s="47"/>
      <c r="AK15" s="92"/>
      <c r="AL15" s="91"/>
      <c r="AM15" s="47"/>
      <c r="AN15" s="92"/>
      <c r="AO15" s="91"/>
      <c r="AP15" s="47"/>
      <c r="AQ15" s="92"/>
      <c r="AR15" s="91"/>
      <c r="AS15" s="47"/>
      <c r="AT15" s="92"/>
      <c r="AU15" s="91"/>
      <c r="AV15" s="47"/>
      <c r="AW15" s="92"/>
      <c r="AX15" s="91"/>
      <c r="AY15" s="47"/>
      <c r="AZ15" s="92"/>
      <c r="BA15" s="91"/>
      <c r="BB15" s="47"/>
      <c r="BC15" s="92"/>
      <c r="BD15" s="91"/>
      <c r="BE15" s="47"/>
      <c r="BF15" s="92"/>
      <c r="BG15" s="91"/>
      <c r="BH15" s="47"/>
      <c r="BI15" s="92"/>
      <c r="BJ15" s="91"/>
      <c r="BK15" s="47"/>
      <c r="BL15" s="92"/>
      <c r="BM15" s="91"/>
      <c r="BN15" s="47"/>
      <c r="BO15" s="92"/>
      <c r="BP15" s="91"/>
      <c r="BQ15" s="47"/>
      <c r="BR15" s="92"/>
      <c r="BS15" s="91"/>
      <c r="BT15" s="47"/>
      <c r="BU15" s="92"/>
      <c r="BV15" s="91"/>
      <c r="BW15" s="47"/>
      <c r="BX15" s="92"/>
      <c r="BY15" s="91"/>
      <c r="BZ15" s="47"/>
      <c r="CA15" s="92"/>
      <c r="CB15" s="91"/>
      <c r="CC15" s="47"/>
      <c r="CD15" s="92"/>
      <c r="CE15" s="91"/>
      <c r="CF15" s="47"/>
      <c r="CG15" s="92"/>
      <c r="CH15" s="91"/>
      <c r="CI15" s="47"/>
      <c r="CJ15" s="92"/>
      <c r="CK15" s="91"/>
      <c r="CL15" s="47"/>
      <c r="CM15" s="92"/>
      <c r="CN15" s="91"/>
      <c r="CO15" s="47"/>
      <c r="CP15" s="92"/>
      <c r="CQ15" s="91"/>
      <c r="CR15" s="47"/>
      <c r="CS15" s="92"/>
      <c r="CT15" s="91"/>
      <c r="CU15" s="47"/>
      <c r="CV15" s="92"/>
      <c r="CW15" s="91"/>
      <c r="CX15" s="47"/>
      <c r="CY15" s="92"/>
      <c r="CZ15" s="91"/>
      <c r="DA15" s="47"/>
      <c r="DB15" s="92"/>
      <c r="DC15" s="91"/>
      <c r="DD15" s="47"/>
      <c r="DE15" s="92"/>
      <c r="DF15" s="91"/>
      <c r="DG15" s="47"/>
      <c r="DH15" s="92"/>
      <c r="DI15" s="91"/>
      <c r="DJ15" s="47"/>
      <c r="DK15" s="92"/>
      <c r="DL15" s="91"/>
      <c r="DM15" s="47"/>
      <c r="DN15" s="92"/>
      <c r="DO15" s="91"/>
      <c r="DP15" s="69"/>
      <c r="DQ15" s="65"/>
    </row>
    <row r="16" spans="1:121">
      <c r="A16" s="39">
        <v>9</v>
      </c>
      <c r="B16" s="91">
        <v>12</v>
      </c>
      <c r="C16" s="47" t="s">
        <v>71</v>
      </c>
      <c r="D16" s="92"/>
      <c r="E16" s="91">
        <v>33</v>
      </c>
      <c r="F16" s="47" t="s">
        <v>57</v>
      </c>
      <c r="G16" s="92"/>
      <c r="H16" s="91"/>
      <c r="I16" s="47"/>
      <c r="J16" s="92"/>
      <c r="K16" s="91"/>
      <c r="L16" s="47"/>
      <c r="M16" s="92"/>
      <c r="N16" s="91"/>
      <c r="O16" s="47"/>
      <c r="P16" s="92"/>
      <c r="Q16" s="91"/>
      <c r="R16" s="47"/>
      <c r="S16" s="92"/>
      <c r="T16" s="91"/>
      <c r="U16" s="47"/>
      <c r="V16" s="92"/>
      <c r="W16" s="91"/>
      <c r="X16" s="47"/>
      <c r="Y16" s="92"/>
      <c r="Z16" s="91"/>
      <c r="AA16" s="47"/>
      <c r="AB16" s="92"/>
      <c r="AC16" s="91"/>
      <c r="AD16" s="47"/>
      <c r="AE16" s="92"/>
      <c r="AF16" s="91"/>
      <c r="AG16" s="47"/>
      <c r="AH16" s="92"/>
      <c r="AI16" s="91"/>
      <c r="AJ16" s="47"/>
      <c r="AK16" s="92"/>
      <c r="AL16" s="91"/>
      <c r="AM16" s="47"/>
      <c r="AN16" s="92"/>
      <c r="AO16" s="91"/>
      <c r="AP16" s="47"/>
      <c r="AQ16" s="92"/>
      <c r="AR16" s="91"/>
      <c r="AS16" s="47"/>
      <c r="AT16" s="92"/>
      <c r="AU16" s="91"/>
      <c r="AV16" s="47"/>
      <c r="AW16" s="92"/>
      <c r="AX16" s="91"/>
      <c r="AY16" s="47"/>
      <c r="AZ16" s="92"/>
      <c r="BA16" s="91"/>
      <c r="BB16" s="47"/>
      <c r="BC16" s="92"/>
      <c r="BD16" s="91"/>
      <c r="BE16" s="47"/>
      <c r="BF16" s="92"/>
      <c r="BG16" s="91"/>
      <c r="BH16" s="47"/>
      <c r="BI16" s="92"/>
      <c r="BJ16" s="91"/>
      <c r="BK16" s="47"/>
      <c r="BL16" s="92"/>
      <c r="BM16" s="91"/>
      <c r="BN16" s="47"/>
      <c r="BO16" s="92"/>
      <c r="BP16" s="91"/>
      <c r="BQ16" s="47"/>
      <c r="BR16" s="92"/>
      <c r="BS16" s="91"/>
      <c r="BT16" s="47"/>
      <c r="BU16" s="92"/>
      <c r="BV16" s="91"/>
      <c r="BW16" s="47"/>
      <c r="BX16" s="92"/>
      <c r="BY16" s="91"/>
      <c r="BZ16" s="47"/>
      <c r="CA16" s="92"/>
      <c r="CB16" s="91"/>
      <c r="CC16" s="47"/>
      <c r="CD16" s="92"/>
      <c r="CE16" s="91"/>
      <c r="CF16" s="47"/>
      <c r="CG16" s="92"/>
      <c r="CH16" s="91"/>
      <c r="CI16" s="47"/>
      <c r="CJ16" s="92"/>
      <c r="CK16" s="91"/>
      <c r="CL16" s="47"/>
      <c r="CM16" s="92"/>
      <c r="CN16" s="91"/>
      <c r="CO16" s="47"/>
      <c r="CP16" s="92"/>
      <c r="CQ16" s="91"/>
      <c r="CR16" s="47"/>
      <c r="CS16" s="92"/>
      <c r="CT16" s="91"/>
      <c r="CU16" s="47"/>
      <c r="CV16" s="92"/>
      <c r="CW16" s="91"/>
      <c r="CX16" s="47"/>
      <c r="CY16" s="92"/>
      <c r="CZ16" s="91"/>
      <c r="DA16" s="47"/>
      <c r="DB16" s="92"/>
      <c r="DC16" s="91"/>
      <c r="DD16" s="47"/>
      <c r="DE16" s="92"/>
      <c r="DF16" s="91"/>
      <c r="DG16" s="47"/>
      <c r="DH16" s="92"/>
      <c r="DI16" s="91"/>
      <c r="DJ16" s="47"/>
      <c r="DK16" s="92"/>
      <c r="DL16" s="91"/>
      <c r="DM16" s="47"/>
      <c r="DN16" s="92"/>
      <c r="DO16" s="91"/>
      <c r="DP16" s="69"/>
      <c r="DQ16" s="65"/>
    </row>
    <row r="17" spans="1:121">
      <c r="A17" s="39">
        <v>10</v>
      </c>
      <c r="B17" s="91">
        <v>13</v>
      </c>
      <c r="C17" s="47" t="s">
        <v>72</v>
      </c>
      <c r="D17" s="92"/>
      <c r="E17" s="91">
        <v>47</v>
      </c>
      <c r="F17" s="47" t="s">
        <v>58</v>
      </c>
      <c r="G17" s="92"/>
      <c r="H17" s="91"/>
      <c r="I17" s="47"/>
      <c r="J17" s="92"/>
      <c r="K17" s="91"/>
      <c r="L17" s="47"/>
      <c r="M17" s="92"/>
      <c r="N17" s="91"/>
      <c r="O17" s="47"/>
      <c r="P17" s="92"/>
      <c r="Q17" s="91"/>
      <c r="R17" s="47"/>
      <c r="S17" s="92"/>
      <c r="T17" s="91"/>
      <c r="U17" s="47"/>
      <c r="V17" s="92"/>
      <c r="W17" s="91"/>
      <c r="X17" s="47"/>
      <c r="Y17" s="92"/>
      <c r="Z17" s="91"/>
      <c r="AA17" s="47"/>
      <c r="AB17" s="92"/>
      <c r="AC17" s="91"/>
      <c r="AD17" s="47"/>
      <c r="AE17" s="92"/>
      <c r="AF17" s="91"/>
      <c r="AG17" s="47"/>
      <c r="AH17" s="92"/>
      <c r="AI17" s="91"/>
      <c r="AJ17" s="47"/>
      <c r="AK17" s="92"/>
      <c r="AL17" s="91"/>
      <c r="AM17" s="47"/>
      <c r="AN17" s="92"/>
      <c r="AO17" s="91"/>
      <c r="AP17" s="47"/>
      <c r="AQ17" s="92"/>
      <c r="AR17" s="91"/>
      <c r="AS17" s="47"/>
      <c r="AT17" s="92"/>
      <c r="AU17" s="91"/>
      <c r="AV17" s="47"/>
      <c r="AW17" s="92"/>
      <c r="AX17" s="91"/>
      <c r="AY17" s="47"/>
      <c r="AZ17" s="92"/>
      <c r="BA17" s="91"/>
      <c r="BB17" s="47"/>
      <c r="BC17" s="92"/>
      <c r="BD17" s="91"/>
      <c r="BE17" s="47"/>
      <c r="BF17" s="92"/>
      <c r="BG17" s="91"/>
      <c r="BH17" s="47"/>
      <c r="BI17" s="92"/>
      <c r="BJ17" s="91"/>
      <c r="BK17" s="47"/>
      <c r="BL17" s="92"/>
      <c r="BM17" s="91"/>
      <c r="BN17" s="47"/>
      <c r="BO17" s="92"/>
      <c r="BP17" s="91"/>
      <c r="BQ17" s="47"/>
      <c r="BR17" s="92"/>
      <c r="BS17" s="91"/>
      <c r="BT17" s="47"/>
      <c r="BU17" s="92"/>
      <c r="BV17" s="91"/>
      <c r="BW17" s="47"/>
      <c r="BX17" s="92"/>
      <c r="BY17" s="91"/>
      <c r="BZ17" s="47"/>
      <c r="CA17" s="92"/>
      <c r="CB17" s="91"/>
      <c r="CC17" s="47"/>
      <c r="CD17" s="92"/>
      <c r="CE17" s="91"/>
      <c r="CF17" s="47"/>
      <c r="CG17" s="92"/>
      <c r="CH17" s="91"/>
      <c r="CI17" s="47"/>
      <c r="CJ17" s="92"/>
      <c r="CK17" s="91"/>
      <c r="CL17" s="47"/>
      <c r="CM17" s="92"/>
      <c r="CN17" s="91"/>
      <c r="CO17" s="47"/>
      <c r="CP17" s="92"/>
      <c r="CQ17" s="91"/>
      <c r="CR17" s="47"/>
      <c r="CS17" s="92"/>
      <c r="CT17" s="91"/>
      <c r="CU17" s="47"/>
      <c r="CV17" s="92"/>
      <c r="CW17" s="91"/>
      <c r="CX17" s="47"/>
      <c r="CY17" s="92"/>
      <c r="CZ17" s="91"/>
      <c r="DA17" s="47"/>
      <c r="DB17" s="92"/>
      <c r="DC17" s="91"/>
      <c r="DD17" s="47"/>
      <c r="DE17" s="92"/>
      <c r="DF17" s="91"/>
      <c r="DG17" s="47"/>
      <c r="DH17" s="92"/>
      <c r="DI17" s="91"/>
      <c r="DJ17" s="47"/>
      <c r="DK17" s="92"/>
      <c r="DL17" s="91"/>
      <c r="DM17" s="47"/>
      <c r="DN17" s="92"/>
      <c r="DO17" s="91"/>
      <c r="DP17" s="69"/>
      <c r="DQ17" s="65"/>
    </row>
    <row r="18" spans="1:121">
      <c r="A18" s="39">
        <v>11</v>
      </c>
      <c r="B18" s="91">
        <v>14</v>
      </c>
      <c r="C18" s="47" t="s">
        <v>73</v>
      </c>
      <c r="D18" s="92"/>
      <c r="E18" s="91">
        <v>48</v>
      </c>
      <c r="F18" s="47" t="s">
        <v>59</v>
      </c>
      <c r="G18" s="92"/>
      <c r="H18" s="91"/>
      <c r="I18" s="47"/>
      <c r="J18" s="92"/>
      <c r="K18" s="91"/>
      <c r="L18" s="47"/>
      <c r="M18" s="92"/>
      <c r="N18" s="91"/>
      <c r="O18" s="47"/>
      <c r="P18" s="92"/>
      <c r="Q18" s="91"/>
      <c r="R18" s="47"/>
      <c r="S18" s="92"/>
      <c r="T18" s="91"/>
      <c r="U18" s="47"/>
      <c r="V18" s="92"/>
      <c r="W18" s="91"/>
      <c r="X18" s="47"/>
      <c r="Y18" s="92"/>
      <c r="Z18" s="91"/>
      <c r="AA18" s="47"/>
      <c r="AB18" s="92"/>
      <c r="AC18" s="91"/>
      <c r="AD18" s="47"/>
      <c r="AE18" s="92"/>
      <c r="AF18" s="91"/>
      <c r="AG18" s="47"/>
      <c r="AH18" s="92"/>
      <c r="AI18" s="91"/>
      <c r="AJ18" s="47"/>
      <c r="AK18" s="92"/>
      <c r="AL18" s="91"/>
      <c r="AM18" s="47"/>
      <c r="AN18" s="92"/>
      <c r="AO18" s="91"/>
      <c r="AP18" s="47"/>
      <c r="AQ18" s="92"/>
      <c r="AR18" s="91"/>
      <c r="AS18" s="47"/>
      <c r="AT18" s="92"/>
      <c r="AU18" s="91"/>
      <c r="AV18" s="47"/>
      <c r="AW18" s="92"/>
      <c r="AX18" s="91"/>
      <c r="AY18" s="47"/>
      <c r="AZ18" s="92"/>
      <c r="BA18" s="91"/>
      <c r="BB18" s="47"/>
      <c r="BC18" s="92"/>
      <c r="BD18" s="91"/>
      <c r="BE18" s="47"/>
      <c r="BF18" s="92"/>
      <c r="BG18" s="91"/>
      <c r="BH18" s="47"/>
      <c r="BI18" s="92"/>
      <c r="BJ18" s="91"/>
      <c r="BK18" s="47"/>
      <c r="BL18" s="92"/>
      <c r="BM18" s="91"/>
      <c r="BN18" s="47"/>
      <c r="BO18" s="92"/>
      <c r="BP18" s="91"/>
      <c r="BQ18" s="47"/>
      <c r="BR18" s="92"/>
      <c r="BS18" s="91"/>
      <c r="BT18" s="47"/>
      <c r="BU18" s="92"/>
      <c r="BV18" s="91"/>
      <c r="BW18" s="47"/>
      <c r="BX18" s="92"/>
      <c r="BY18" s="91"/>
      <c r="BZ18" s="47"/>
      <c r="CA18" s="92"/>
      <c r="CB18" s="91"/>
      <c r="CC18" s="47"/>
      <c r="CD18" s="92"/>
      <c r="CE18" s="91"/>
      <c r="CF18" s="47"/>
      <c r="CG18" s="92"/>
      <c r="CH18" s="91"/>
      <c r="CI18" s="47"/>
      <c r="CJ18" s="92"/>
      <c r="CK18" s="91"/>
      <c r="CL18" s="47"/>
      <c r="CM18" s="92"/>
      <c r="CN18" s="91"/>
      <c r="CO18" s="47"/>
      <c r="CP18" s="92"/>
      <c r="CQ18" s="91"/>
      <c r="CR18" s="47"/>
      <c r="CS18" s="92"/>
      <c r="CT18" s="91"/>
      <c r="CU18" s="47"/>
      <c r="CV18" s="92"/>
      <c r="CW18" s="91"/>
      <c r="CX18" s="47"/>
      <c r="CY18" s="92"/>
      <c r="CZ18" s="91"/>
      <c r="DA18" s="47"/>
      <c r="DB18" s="92"/>
      <c r="DC18" s="91"/>
      <c r="DD18" s="47"/>
      <c r="DE18" s="92"/>
      <c r="DF18" s="91"/>
      <c r="DG18" s="47"/>
      <c r="DH18" s="92"/>
      <c r="DI18" s="91"/>
      <c r="DJ18" s="47"/>
      <c r="DK18" s="92"/>
      <c r="DL18" s="91"/>
      <c r="DM18" s="47"/>
      <c r="DN18" s="92"/>
      <c r="DO18" s="91"/>
      <c r="DP18" s="69"/>
      <c r="DQ18" s="65"/>
    </row>
    <row r="19" spans="1:121">
      <c r="A19" s="39">
        <v>12</v>
      </c>
      <c r="B19" s="91">
        <v>15</v>
      </c>
      <c r="C19" s="47" t="s">
        <v>74</v>
      </c>
      <c r="D19" s="92"/>
      <c r="E19" s="91">
        <v>52</v>
      </c>
      <c r="F19" s="47" t="s">
        <v>60</v>
      </c>
      <c r="G19" s="92"/>
      <c r="H19" s="91"/>
      <c r="I19" s="47"/>
      <c r="J19" s="92"/>
      <c r="K19" s="91"/>
      <c r="L19" s="47"/>
      <c r="M19" s="92"/>
      <c r="N19" s="91"/>
      <c r="O19" s="47"/>
      <c r="P19" s="92"/>
      <c r="Q19" s="91"/>
      <c r="R19" s="47"/>
      <c r="S19" s="92"/>
      <c r="T19" s="91"/>
      <c r="U19" s="47"/>
      <c r="V19" s="92"/>
      <c r="W19" s="91"/>
      <c r="X19" s="47"/>
      <c r="Y19" s="92"/>
      <c r="Z19" s="91"/>
      <c r="AA19" s="47"/>
      <c r="AB19" s="92"/>
      <c r="AC19" s="91"/>
      <c r="AD19" s="47"/>
      <c r="AE19" s="92"/>
      <c r="AF19" s="91"/>
      <c r="AG19" s="47"/>
      <c r="AH19" s="92"/>
      <c r="AI19" s="91"/>
      <c r="AJ19" s="47"/>
      <c r="AK19" s="92"/>
      <c r="AL19" s="91"/>
      <c r="AM19" s="47"/>
      <c r="AN19" s="92"/>
      <c r="AO19" s="91"/>
      <c r="AP19" s="47"/>
      <c r="AQ19" s="92"/>
      <c r="AR19" s="91"/>
      <c r="AS19" s="47"/>
      <c r="AT19" s="92"/>
      <c r="AU19" s="91"/>
      <c r="AV19" s="47"/>
      <c r="AW19" s="92"/>
      <c r="AX19" s="91"/>
      <c r="AY19" s="47"/>
      <c r="AZ19" s="92"/>
      <c r="BA19" s="91"/>
      <c r="BB19" s="47"/>
      <c r="BC19" s="92"/>
      <c r="BD19" s="91"/>
      <c r="BE19" s="47"/>
      <c r="BF19" s="92"/>
      <c r="BG19" s="91"/>
      <c r="BH19" s="47"/>
      <c r="BI19" s="92"/>
      <c r="BJ19" s="91"/>
      <c r="BK19" s="47"/>
      <c r="BL19" s="92"/>
      <c r="BM19" s="91"/>
      <c r="BN19" s="47"/>
      <c r="BO19" s="92"/>
      <c r="BP19" s="91"/>
      <c r="BQ19" s="47"/>
      <c r="BR19" s="92"/>
      <c r="BS19" s="91"/>
      <c r="BT19" s="47"/>
      <c r="BU19" s="92"/>
      <c r="BV19" s="91"/>
      <c r="BW19" s="47"/>
      <c r="BX19" s="92"/>
      <c r="BY19" s="91"/>
      <c r="BZ19" s="47"/>
      <c r="CA19" s="92"/>
      <c r="CB19" s="91"/>
      <c r="CC19" s="47"/>
      <c r="CD19" s="92"/>
      <c r="CE19" s="91"/>
      <c r="CF19" s="47"/>
      <c r="CG19" s="92"/>
      <c r="CH19" s="91"/>
      <c r="CI19" s="47"/>
      <c r="CJ19" s="92"/>
      <c r="CK19" s="91"/>
      <c r="CL19" s="47"/>
      <c r="CM19" s="92"/>
      <c r="CN19" s="91"/>
      <c r="CO19" s="47"/>
      <c r="CP19" s="92"/>
      <c r="CQ19" s="91"/>
      <c r="CR19" s="47"/>
      <c r="CS19" s="92"/>
      <c r="CT19" s="91"/>
      <c r="CU19" s="47"/>
      <c r="CV19" s="92"/>
      <c r="CW19" s="91"/>
      <c r="CX19" s="47"/>
      <c r="CY19" s="92"/>
      <c r="CZ19" s="91"/>
      <c r="DA19" s="47"/>
      <c r="DB19" s="92"/>
      <c r="DC19" s="91"/>
      <c r="DD19" s="47"/>
      <c r="DE19" s="92"/>
      <c r="DF19" s="91"/>
      <c r="DG19" s="47"/>
      <c r="DH19" s="92"/>
      <c r="DI19" s="91"/>
      <c r="DJ19" s="47"/>
      <c r="DK19" s="92"/>
      <c r="DL19" s="91"/>
      <c r="DM19" s="47"/>
      <c r="DN19" s="92"/>
      <c r="DO19" s="91"/>
      <c r="DP19" s="69"/>
      <c r="DQ19" s="65"/>
    </row>
    <row r="20" spans="1:121">
      <c r="A20" s="39">
        <v>13</v>
      </c>
      <c r="B20" s="91">
        <v>16</v>
      </c>
      <c r="C20" s="47" t="s">
        <v>75</v>
      </c>
      <c r="D20" s="92"/>
      <c r="E20" s="91">
        <v>55</v>
      </c>
      <c r="F20" s="47" t="s">
        <v>61</v>
      </c>
      <c r="G20" s="92"/>
      <c r="H20" s="91"/>
      <c r="I20" s="47"/>
      <c r="J20" s="92"/>
      <c r="K20" s="91"/>
      <c r="L20" s="47"/>
      <c r="M20" s="92"/>
      <c r="N20" s="91"/>
      <c r="O20" s="47"/>
      <c r="P20" s="92"/>
      <c r="Q20" s="91"/>
      <c r="R20" s="47"/>
      <c r="S20" s="92"/>
      <c r="T20" s="91"/>
      <c r="U20" s="47"/>
      <c r="V20" s="92"/>
      <c r="W20" s="91"/>
      <c r="X20" s="47"/>
      <c r="Y20" s="92"/>
      <c r="Z20" s="91"/>
      <c r="AA20" s="47"/>
      <c r="AB20" s="92"/>
      <c r="AC20" s="91"/>
      <c r="AD20" s="47"/>
      <c r="AE20" s="92"/>
      <c r="AF20" s="91"/>
      <c r="AG20" s="47"/>
      <c r="AH20" s="92"/>
      <c r="AI20" s="91"/>
      <c r="AJ20" s="47"/>
      <c r="AK20" s="92"/>
      <c r="AL20" s="91"/>
      <c r="AM20" s="47"/>
      <c r="AN20" s="92"/>
      <c r="AO20" s="91"/>
      <c r="AP20" s="47"/>
      <c r="AQ20" s="92"/>
      <c r="AR20" s="91"/>
      <c r="AS20" s="47"/>
      <c r="AT20" s="92"/>
      <c r="AU20" s="91"/>
      <c r="AV20" s="47"/>
      <c r="AW20" s="92"/>
      <c r="AX20" s="91"/>
      <c r="AY20" s="47"/>
      <c r="AZ20" s="92"/>
      <c r="BA20" s="91"/>
      <c r="BB20" s="47"/>
      <c r="BC20" s="92"/>
      <c r="BD20" s="91"/>
      <c r="BE20" s="47"/>
      <c r="BF20" s="92"/>
      <c r="BG20" s="91"/>
      <c r="BH20" s="47"/>
      <c r="BI20" s="92"/>
      <c r="BJ20" s="91"/>
      <c r="BK20" s="47"/>
      <c r="BL20" s="92"/>
      <c r="BM20" s="91"/>
      <c r="BN20" s="47"/>
      <c r="BO20" s="92"/>
      <c r="BP20" s="91"/>
      <c r="BQ20" s="47"/>
      <c r="BR20" s="92"/>
      <c r="BS20" s="91"/>
      <c r="BT20" s="47"/>
      <c r="BU20" s="92"/>
      <c r="BV20" s="91"/>
      <c r="BW20" s="47"/>
      <c r="BX20" s="92"/>
      <c r="BY20" s="91"/>
      <c r="BZ20" s="47"/>
      <c r="CA20" s="92"/>
      <c r="CB20" s="91"/>
      <c r="CC20" s="47"/>
      <c r="CD20" s="92"/>
      <c r="CE20" s="91"/>
      <c r="CF20" s="47"/>
      <c r="CG20" s="92"/>
      <c r="CH20" s="91"/>
      <c r="CI20" s="47"/>
      <c r="CJ20" s="92"/>
      <c r="CK20" s="91"/>
      <c r="CL20" s="47"/>
      <c r="CM20" s="92"/>
      <c r="CN20" s="91"/>
      <c r="CO20" s="47"/>
      <c r="CP20" s="92"/>
      <c r="CQ20" s="91"/>
      <c r="CR20" s="47"/>
      <c r="CS20" s="92"/>
      <c r="CT20" s="91"/>
      <c r="CU20" s="47"/>
      <c r="CV20" s="92"/>
      <c r="CW20" s="91"/>
      <c r="CX20" s="47"/>
      <c r="CY20" s="92"/>
      <c r="CZ20" s="91"/>
      <c r="DA20" s="47"/>
      <c r="DB20" s="92"/>
      <c r="DC20" s="91"/>
      <c r="DD20" s="47"/>
      <c r="DE20" s="92"/>
      <c r="DF20" s="91"/>
      <c r="DG20" s="47"/>
      <c r="DH20" s="92"/>
      <c r="DI20" s="91"/>
      <c r="DJ20" s="47"/>
      <c r="DK20" s="92"/>
      <c r="DL20" s="91"/>
      <c r="DM20" s="47"/>
      <c r="DN20" s="92"/>
      <c r="DO20" s="91"/>
      <c r="DP20" s="69"/>
      <c r="DQ20" s="65"/>
    </row>
    <row r="21" spans="1:121">
      <c r="A21" s="39">
        <v>14</v>
      </c>
      <c r="B21" s="91">
        <v>17</v>
      </c>
      <c r="C21" s="47" t="s">
        <v>76</v>
      </c>
      <c r="D21" s="92"/>
      <c r="E21" s="91">
        <v>60</v>
      </c>
      <c r="F21" s="47" t="s">
        <v>62</v>
      </c>
      <c r="G21" s="92"/>
      <c r="H21" s="91"/>
      <c r="I21" s="47"/>
      <c r="J21" s="92"/>
      <c r="K21" s="91"/>
      <c r="L21" s="47"/>
      <c r="M21" s="92"/>
      <c r="N21" s="91"/>
      <c r="O21" s="47"/>
      <c r="P21" s="92"/>
      <c r="Q21" s="91"/>
      <c r="R21" s="47"/>
      <c r="S21" s="92"/>
      <c r="T21" s="91"/>
      <c r="U21" s="47"/>
      <c r="V21" s="92"/>
      <c r="W21" s="91"/>
      <c r="X21" s="47"/>
      <c r="Y21" s="92"/>
      <c r="Z21" s="91"/>
      <c r="AA21" s="47"/>
      <c r="AB21" s="92"/>
      <c r="AC21" s="91"/>
      <c r="AD21" s="47"/>
      <c r="AE21" s="92"/>
      <c r="AF21" s="91"/>
      <c r="AG21" s="47"/>
      <c r="AH21" s="92"/>
      <c r="AI21" s="91"/>
      <c r="AJ21" s="47"/>
      <c r="AK21" s="92"/>
      <c r="AL21" s="91"/>
      <c r="AM21" s="47"/>
      <c r="AN21" s="92"/>
      <c r="AO21" s="91"/>
      <c r="AP21" s="47"/>
      <c r="AQ21" s="92"/>
      <c r="AR21" s="91"/>
      <c r="AS21" s="47"/>
      <c r="AT21" s="92"/>
      <c r="AU21" s="91"/>
      <c r="AV21" s="47"/>
      <c r="AW21" s="92"/>
      <c r="AX21" s="91"/>
      <c r="AY21" s="47"/>
      <c r="AZ21" s="92"/>
      <c r="BA21" s="91"/>
      <c r="BB21" s="47"/>
      <c r="BC21" s="92"/>
      <c r="BD21" s="91"/>
      <c r="BE21" s="47"/>
      <c r="BF21" s="92"/>
      <c r="BG21" s="91"/>
      <c r="BH21" s="47"/>
      <c r="BI21" s="92"/>
      <c r="BJ21" s="91"/>
      <c r="BK21" s="47"/>
      <c r="BL21" s="92"/>
      <c r="BM21" s="91"/>
      <c r="BN21" s="47"/>
      <c r="BO21" s="92"/>
      <c r="BP21" s="91"/>
      <c r="BQ21" s="47"/>
      <c r="BR21" s="92"/>
      <c r="BS21" s="91"/>
      <c r="BT21" s="47"/>
      <c r="BU21" s="92"/>
      <c r="BV21" s="91"/>
      <c r="BW21" s="47"/>
      <c r="BX21" s="92"/>
      <c r="BY21" s="91"/>
      <c r="BZ21" s="47"/>
      <c r="CA21" s="92"/>
      <c r="CB21" s="91"/>
      <c r="CC21" s="47"/>
      <c r="CD21" s="92"/>
      <c r="CE21" s="91"/>
      <c r="CF21" s="47"/>
      <c r="CG21" s="92"/>
      <c r="CH21" s="91"/>
      <c r="CI21" s="47"/>
      <c r="CJ21" s="92"/>
      <c r="CK21" s="91"/>
      <c r="CL21" s="47"/>
      <c r="CM21" s="92"/>
      <c r="CN21" s="91"/>
      <c r="CO21" s="47"/>
      <c r="CP21" s="92"/>
      <c r="CQ21" s="91"/>
      <c r="CR21" s="47"/>
      <c r="CS21" s="92"/>
      <c r="CT21" s="91"/>
      <c r="CU21" s="47"/>
      <c r="CV21" s="92"/>
      <c r="CW21" s="91"/>
      <c r="CX21" s="47"/>
      <c r="CY21" s="92"/>
      <c r="CZ21" s="91"/>
      <c r="DA21" s="47"/>
      <c r="DB21" s="92"/>
      <c r="DC21" s="91"/>
      <c r="DD21" s="47"/>
      <c r="DE21" s="92"/>
      <c r="DF21" s="91"/>
      <c r="DG21" s="47"/>
      <c r="DH21" s="92"/>
      <c r="DI21" s="91"/>
      <c r="DJ21" s="47"/>
      <c r="DK21" s="92"/>
      <c r="DL21" s="91"/>
      <c r="DM21" s="47"/>
      <c r="DN21" s="92"/>
      <c r="DO21" s="91"/>
      <c r="DP21" s="69"/>
      <c r="DQ21" s="65"/>
    </row>
    <row r="22" spans="1:121">
      <c r="A22" s="39">
        <v>15</v>
      </c>
      <c r="B22" s="91">
        <v>18</v>
      </c>
      <c r="C22" s="47" t="s">
        <v>77</v>
      </c>
      <c r="D22" s="92"/>
      <c r="E22" s="91"/>
      <c r="F22" s="47"/>
      <c r="G22" s="92"/>
      <c r="H22" s="91"/>
      <c r="I22" s="47"/>
      <c r="J22" s="92"/>
      <c r="K22" s="91"/>
      <c r="L22" s="47"/>
      <c r="M22" s="92"/>
      <c r="N22" s="91"/>
      <c r="O22" s="47"/>
      <c r="P22" s="92"/>
      <c r="Q22" s="91"/>
      <c r="R22" s="47"/>
      <c r="S22" s="92"/>
      <c r="T22" s="91"/>
      <c r="U22" s="47"/>
      <c r="V22" s="92"/>
      <c r="W22" s="91"/>
      <c r="X22" s="47"/>
      <c r="Y22" s="92"/>
      <c r="Z22" s="91"/>
      <c r="AA22" s="47"/>
      <c r="AB22" s="92"/>
      <c r="AC22" s="91"/>
      <c r="AD22" s="47"/>
      <c r="AE22" s="92"/>
      <c r="AF22" s="91"/>
      <c r="AG22" s="47"/>
      <c r="AH22" s="92"/>
      <c r="AI22" s="91"/>
      <c r="AJ22" s="47"/>
      <c r="AK22" s="92"/>
      <c r="AL22" s="91"/>
      <c r="AM22" s="47"/>
      <c r="AN22" s="92"/>
      <c r="AO22" s="91"/>
      <c r="AP22" s="47"/>
      <c r="AQ22" s="92"/>
      <c r="AR22" s="91"/>
      <c r="AS22" s="47"/>
      <c r="AT22" s="92"/>
      <c r="AU22" s="91"/>
      <c r="AV22" s="47"/>
      <c r="AW22" s="92"/>
      <c r="AX22" s="91"/>
      <c r="AY22" s="47"/>
      <c r="AZ22" s="92"/>
      <c r="BA22" s="91"/>
      <c r="BB22" s="47"/>
      <c r="BC22" s="92"/>
      <c r="BD22" s="91"/>
      <c r="BE22" s="47"/>
      <c r="BF22" s="92"/>
      <c r="BG22" s="91"/>
      <c r="BH22" s="47"/>
      <c r="BI22" s="92"/>
      <c r="BJ22" s="91"/>
      <c r="BK22" s="47"/>
      <c r="BL22" s="92"/>
      <c r="BM22" s="91"/>
      <c r="BN22" s="47"/>
      <c r="BO22" s="92"/>
      <c r="BP22" s="91"/>
      <c r="BQ22" s="47"/>
      <c r="BR22" s="92"/>
      <c r="BS22" s="91"/>
      <c r="BT22" s="47"/>
      <c r="BU22" s="92"/>
      <c r="BV22" s="91"/>
      <c r="BW22" s="47"/>
      <c r="BX22" s="92"/>
      <c r="BY22" s="91"/>
      <c r="BZ22" s="47"/>
      <c r="CA22" s="92"/>
      <c r="CB22" s="91"/>
      <c r="CC22" s="47"/>
      <c r="CD22" s="92"/>
      <c r="CE22" s="91"/>
      <c r="CF22" s="47"/>
      <c r="CG22" s="92"/>
      <c r="CH22" s="91"/>
      <c r="CI22" s="47"/>
      <c r="CJ22" s="92"/>
      <c r="CK22" s="91"/>
      <c r="CL22" s="47"/>
      <c r="CM22" s="92"/>
      <c r="CN22" s="91"/>
      <c r="CO22" s="47"/>
      <c r="CP22" s="92"/>
      <c r="CQ22" s="91"/>
      <c r="CR22" s="47"/>
      <c r="CS22" s="92"/>
      <c r="CT22" s="91"/>
      <c r="CU22" s="47"/>
      <c r="CV22" s="92"/>
      <c r="CW22" s="91"/>
      <c r="CX22" s="47"/>
      <c r="CY22" s="92"/>
      <c r="CZ22" s="91"/>
      <c r="DA22" s="47"/>
      <c r="DB22" s="92"/>
      <c r="DC22" s="91"/>
      <c r="DD22" s="47"/>
      <c r="DE22" s="92"/>
      <c r="DF22" s="91"/>
      <c r="DG22" s="47"/>
      <c r="DH22" s="92"/>
      <c r="DI22" s="91"/>
      <c r="DJ22" s="47"/>
      <c r="DK22" s="92"/>
      <c r="DL22" s="91"/>
      <c r="DM22" s="47"/>
      <c r="DN22" s="92"/>
      <c r="DO22" s="91"/>
      <c r="DP22" s="69"/>
      <c r="DQ22" s="65"/>
    </row>
    <row r="23" spans="1:121">
      <c r="A23" s="39">
        <v>16</v>
      </c>
      <c r="B23" s="91">
        <v>19</v>
      </c>
      <c r="C23" s="47" t="s">
        <v>48</v>
      </c>
      <c r="D23" s="92"/>
      <c r="E23" s="91"/>
      <c r="F23" s="47"/>
      <c r="G23" s="92"/>
      <c r="H23" s="91"/>
      <c r="I23" s="47"/>
      <c r="J23" s="92"/>
      <c r="K23" s="91"/>
      <c r="L23" s="47"/>
      <c r="M23" s="92"/>
      <c r="N23" s="91"/>
      <c r="O23" s="47"/>
      <c r="P23" s="92"/>
      <c r="Q23" s="91"/>
      <c r="R23" s="47"/>
      <c r="S23" s="92"/>
      <c r="T23" s="91"/>
      <c r="U23" s="47"/>
      <c r="V23" s="92"/>
      <c r="W23" s="91"/>
      <c r="X23" s="47"/>
      <c r="Y23" s="92"/>
      <c r="Z23" s="91"/>
      <c r="AA23" s="47"/>
      <c r="AB23" s="92"/>
      <c r="AC23" s="91"/>
      <c r="AD23" s="47"/>
      <c r="AE23" s="92"/>
      <c r="AF23" s="91"/>
      <c r="AG23" s="47"/>
      <c r="AH23" s="92"/>
      <c r="AI23" s="91"/>
      <c r="AJ23" s="47"/>
      <c r="AK23" s="92"/>
      <c r="AL23" s="91"/>
      <c r="AM23" s="47"/>
      <c r="AN23" s="92"/>
      <c r="AO23" s="91"/>
      <c r="AP23" s="47"/>
      <c r="AQ23" s="92"/>
      <c r="AR23" s="91"/>
      <c r="AS23" s="47"/>
      <c r="AT23" s="92"/>
      <c r="AU23" s="91"/>
      <c r="AV23" s="47"/>
      <c r="AW23" s="92"/>
      <c r="AX23" s="91"/>
      <c r="AY23" s="47"/>
      <c r="AZ23" s="92"/>
      <c r="BA23" s="91"/>
      <c r="BB23" s="47"/>
      <c r="BC23" s="92"/>
      <c r="BD23" s="91"/>
      <c r="BE23" s="47"/>
      <c r="BF23" s="92"/>
      <c r="BG23" s="91"/>
      <c r="BH23" s="47"/>
      <c r="BI23" s="92"/>
      <c r="BJ23" s="91"/>
      <c r="BK23" s="47"/>
      <c r="BL23" s="92"/>
      <c r="BM23" s="91"/>
      <c r="BN23" s="47"/>
      <c r="BO23" s="92"/>
      <c r="BP23" s="91"/>
      <c r="BQ23" s="47"/>
      <c r="BR23" s="92"/>
      <c r="BS23" s="91"/>
      <c r="BT23" s="47"/>
      <c r="BU23" s="92"/>
      <c r="BV23" s="91"/>
      <c r="BW23" s="47"/>
      <c r="BX23" s="92"/>
      <c r="BY23" s="91"/>
      <c r="BZ23" s="47"/>
      <c r="CA23" s="92"/>
      <c r="CB23" s="91"/>
      <c r="CC23" s="47"/>
      <c r="CD23" s="92"/>
      <c r="CE23" s="91"/>
      <c r="CF23" s="47"/>
      <c r="CG23" s="92"/>
      <c r="CH23" s="91"/>
      <c r="CI23" s="47"/>
      <c r="CJ23" s="92"/>
      <c r="CK23" s="91"/>
      <c r="CL23" s="47"/>
      <c r="CM23" s="92"/>
      <c r="CN23" s="91"/>
      <c r="CO23" s="47"/>
      <c r="CP23" s="92"/>
      <c r="CQ23" s="91"/>
      <c r="CR23" s="47"/>
      <c r="CS23" s="92"/>
      <c r="CT23" s="91"/>
      <c r="CU23" s="47"/>
      <c r="CV23" s="92"/>
      <c r="CW23" s="91"/>
      <c r="CX23" s="47"/>
      <c r="CY23" s="92"/>
      <c r="CZ23" s="91"/>
      <c r="DA23" s="47"/>
      <c r="DB23" s="92"/>
      <c r="DC23" s="91"/>
      <c r="DD23" s="47"/>
      <c r="DE23" s="92"/>
      <c r="DF23" s="91"/>
      <c r="DG23" s="47"/>
      <c r="DH23" s="92"/>
      <c r="DI23" s="91"/>
      <c r="DJ23" s="47"/>
      <c r="DK23" s="92"/>
      <c r="DL23" s="91"/>
      <c r="DM23" s="47"/>
      <c r="DN23" s="92"/>
      <c r="DO23" s="91"/>
      <c r="DP23" s="69"/>
      <c r="DQ23" s="65"/>
    </row>
    <row r="24" spans="1:121">
      <c r="A24" s="39">
        <v>17</v>
      </c>
      <c r="B24" s="91">
        <v>20</v>
      </c>
      <c r="C24" s="47" t="s">
        <v>49</v>
      </c>
      <c r="D24" s="92"/>
      <c r="E24" s="91"/>
      <c r="F24" s="47"/>
      <c r="G24" s="92"/>
      <c r="H24" s="91"/>
      <c r="I24" s="47"/>
      <c r="J24" s="92"/>
      <c r="K24" s="91"/>
      <c r="L24" s="47"/>
      <c r="M24" s="92"/>
      <c r="N24" s="91"/>
      <c r="O24" s="47"/>
      <c r="P24" s="92"/>
      <c r="Q24" s="91"/>
      <c r="R24" s="47"/>
      <c r="S24" s="92"/>
      <c r="T24" s="91"/>
      <c r="U24" s="47"/>
      <c r="V24" s="92"/>
      <c r="W24" s="91"/>
      <c r="X24" s="47"/>
      <c r="Y24" s="92"/>
      <c r="Z24" s="91"/>
      <c r="AA24" s="47"/>
      <c r="AB24" s="92"/>
      <c r="AC24" s="91"/>
      <c r="AD24" s="47"/>
      <c r="AE24" s="92"/>
      <c r="AF24" s="91"/>
      <c r="AG24" s="47"/>
      <c r="AH24" s="92"/>
      <c r="AI24" s="91"/>
      <c r="AJ24" s="47"/>
      <c r="AK24" s="92"/>
      <c r="AL24" s="91"/>
      <c r="AM24" s="47"/>
      <c r="AN24" s="92"/>
      <c r="AO24" s="91"/>
      <c r="AP24" s="47"/>
      <c r="AQ24" s="92"/>
      <c r="AR24" s="91"/>
      <c r="AS24" s="47"/>
      <c r="AT24" s="92"/>
      <c r="AU24" s="91"/>
      <c r="AV24" s="47"/>
      <c r="AW24" s="92"/>
      <c r="AX24" s="91"/>
      <c r="AY24" s="47"/>
      <c r="AZ24" s="92"/>
      <c r="BA24" s="91"/>
      <c r="BB24" s="47"/>
      <c r="BC24" s="92"/>
      <c r="BD24" s="91"/>
      <c r="BE24" s="47"/>
      <c r="BF24" s="92"/>
      <c r="BG24" s="91"/>
      <c r="BH24" s="47"/>
      <c r="BI24" s="92"/>
      <c r="BJ24" s="91"/>
      <c r="BK24" s="47"/>
      <c r="BL24" s="92"/>
      <c r="BM24" s="91"/>
      <c r="BN24" s="47"/>
      <c r="BO24" s="92"/>
      <c r="BP24" s="91"/>
      <c r="BQ24" s="47"/>
      <c r="BR24" s="92"/>
      <c r="BS24" s="91"/>
      <c r="BT24" s="47"/>
      <c r="BU24" s="92"/>
      <c r="BV24" s="91"/>
      <c r="BW24" s="47"/>
      <c r="BX24" s="92"/>
      <c r="BY24" s="91"/>
      <c r="BZ24" s="47"/>
      <c r="CA24" s="92"/>
      <c r="CB24" s="91"/>
      <c r="CC24" s="47"/>
      <c r="CD24" s="92"/>
      <c r="CE24" s="91"/>
      <c r="CF24" s="47"/>
      <c r="CG24" s="92"/>
      <c r="CH24" s="91"/>
      <c r="CI24" s="47"/>
      <c r="CJ24" s="92"/>
      <c r="CK24" s="91"/>
      <c r="CL24" s="47"/>
      <c r="CM24" s="92"/>
      <c r="CN24" s="91"/>
      <c r="CO24" s="47"/>
      <c r="CP24" s="92"/>
      <c r="CQ24" s="91"/>
      <c r="CR24" s="47"/>
      <c r="CS24" s="92"/>
      <c r="CT24" s="91"/>
      <c r="CU24" s="47"/>
      <c r="CV24" s="92"/>
      <c r="CW24" s="91"/>
      <c r="CX24" s="47"/>
      <c r="CY24" s="92"/>
      <c r="CZ24" s="91"/>
      <c r="DA24" s="47"/>
      <c r="DB24" s="92"/>
      <c r="DC24" s="91"/>
      <c r="DD24" s="47"/>
      <c r="DE24" s="92"/>
      <c r="DF24" s="91"/>
      <c r="DG24" s="47"/>
      <c r="DH24" s="92"/>
      <c r="DI24" s="91"/>
      <c r="DJ24" s="47"/>
      <c r="DK24" s="92"/>
      <c r="DL24" s="91"/>
      <c r="DM24" s="47"/>
      <c r="DN24" s="92"/>
      <c r="DO24" s="91"/>
      <c r="DP24" s="69"/>
      <c r="DQ24" s="65"/>
    </row>
    <row r="25" spans="1:121">
      <c r="A25" s="39">
        <v>18</v>
      </c>
      <c r="B25" s="91">
        <v>21</v>
      </c>
      <c r="C25" s="47" t="s">
        <v>50</v>
      </c>
      <c r="D25" s="93"/>
      <c r="E25" s="91"/>
      <c r="F25" s="47"/>
      <c r="G25" s="93"/>
      <c r="H25" s="94"/>
      <c r="I25" s="48"/>
      <c r="J25" s="93"/>
      <c r="K25" s="94"/>
      <c r="L25" s="48"/>
      <c r="M25" s="93"/>
      <c r="N25" s="94"/>
      <c r="O25" s="48"/>
      <c r="P25" s="93"/>
      <c r="Q25" s="94"/>
      <c r="R25" s="48"/>
      <c r="S25" s="93"/>
      <c r="T25" s="94"/>
      <c r="U25" s="48"/>
      <c r="V25" s="93"/>
      <c r="W25" s="94"/>
      <c r="X25" s="48"/>
      <c r="Y25" s="93"/>
      <c r="Z25" s="94"/>
      <c r="AA25" s="48"/>
      <c r="AB25" s="93"/>
      <c r="AC25" s="94"/>
      <c r="AD25" s="48"/>
      <c r="AE25" s="93"/>
      <c r="AF25" s="94"/>
      <c r="AG25" s="48"/>
      <c r="AH25" s="93"/>
      <c r="AI25" s="94"/>
      <c r="AJ25" s="48"/>
      <c r="AK25" s="93"/>
      <c r="AL25" s="94"/>
      <c r="AM25" s="48"/>
      <c r="AN25" s="93"/>
      <c r="AO25" s="94"/>
      <c r="AP25" s="48"/>
      <c r="AQ25" s="93"/>
      <c r="AR25" s="94"/>
      <c r="AS25" s="48"/>
      <c r="AT25" s="93"/>
      <c r="AU25" s="94"/>
      <c r="AV25" s="48"/>
      <c r="AW25" s="93"/>
      <c r="AX25" s="94"/>
      <c r="AY25" s="48"/>
      <c r="AZ25" s="93"/>
      <c r="BA25" s="94"/>
      <c r="BB25" s="48"/>
      <c r="BC25" s="93"/>
      <c r="BD25" s="94"/>
      <c r="BE25" s="48"/>
      <c r="BF25" s="93"/>
      <c r="BG25" s="94"/>
      <c r="BH25" s="48"/>
      <c r="BI25" s="93"/>
      <c r="BJ25" s="94"/>
      <c r="BK25" s="48"/>
      <c r="BL25" s="93"/>
      <c r="BM25" s="94"/>
      <c r="BN25" s="48"/>
      <c r="BO25" s="93"/>
      <c r="BP25" s="94"/>
      <c r="BQ25" s="48"/>
      <c r="BR25" s="93"/>
      <c r="BS25" s="94"/>
      <c r="BT25" s="48"/>
      <c r="BU25" s="93"/>
      <c r="BV25" s="94"/>
      <c r="BW25" s="48"/>
      <c r="BX25" s="93"/>
      <c r="BY25" s="94"/>
      <c r="BZ25" s="48"/>
      <c r="CA25" s="93"/>
      <c r="CB25" s="94"/>
      <c r="CC25" s="48"/>
      <c r="CD25" s="93"/>
      <c r="CE25" s="94"/>
      <c r="CF25" s="48"/>
      <c r="CG25" s="93"/>
      <c r="CH25" s="94"/>
      <c r="CI25" s="48"/>
      <c r="CJ25" s="93"/>
      <c r="CK25" s="94"/>
      <c r="CL25" s="48"/>
      <c r="CM25" s="93"/>
      <c r="CN25" s="94"/>
      <c r="CO25" s="48"/>
      <c r="CP25" s="93"/>
      <c r="CQ25" s="94"/>
      <c r="CR25" s="48"/>
      <c r="CS25" s="93"/>
      <c r="CT25" s="94"/>
      <c r="CU25" s="48"/>
      <c r="CV25" s="93"/>
      <c r="CW25" s="94"/>
      <c r="CX25" s="48"/>
      <c r="CY25" s="93"/>
      <c r="CZ25" s="94"/>
      <c r="DA25" s="48"/>
      <c r="DB25" s="93"/>
      <c r="DC25" s="94"/>
      <c r="DD25" s="48"/>
      <c r="DE25" s="93"/>
      <c r="DF25" s="94"/>
      <c r="DG25" s="48"/>
      <c r="DH25" s="93"/>
      <c r="DI25" s="94"/>
      <c r="DJ25" s="48"/>
      <c r="DK25" s="93"/>
      <c r="DL25" s="94"/>
      <c r="DM25" s="48"/>
      <c r="DN25" s="93"/>
      <c r="DO25" s="94"/>
      <c r="DP25" s="70"/>
      <c r="DQ25" s="66"/>
    </row>
    <row r="26" spans="1:121">
      <c r="A26" s="49" t="s">
        <v>37</v>
      </c>
      <c r="B26" s="89"/>
      <c r="C26" s="45" t="s">
        <v>38</v>
      </c>
      <c r="D26" s="90"/>
      <c r="E26" s="89"/>
      <c r="F26" s="45" t="s">
        <v>47</v>
      </c>
      <c r="G26" s="90"/>
      <c r="H26" s="89"/>
      <c r="I26" s="45"/>
      <c r="J26" s="90"/>
      <c r="K26" s="89"/>
      <c r="L26" s="45"/>
      <c r="M26" s="90"/>
      <c r="N26" s="89"/>
      <c r="O26" s="45"/>
      <c r="P26" s="90"/>
      <c r="Q26" s="89"/>
      <c r="R26" s="45"/>
      <c r="S26" s="90"/>
      <c r="T26" s="89"/>
      <c r="U26" s="45"/>
      <c r="V26" s="90"/>
      <c r="W26" s="89"/>
      <c r="X26" s="45"/>
      <c r="Y26" s="90"/>
      <c r="Z26" s="89"/>
      <c r="AA26" s="45"/>
      <c r="AB26" s="90"/>
      <c r="AC26" s="89"/>
      <c r="AD26" s="45"/>
      <c r="AE26" s="90"/>
      <c r="AF26" s="89"/>
      <c r="AG26" s="45"/>
      <c r="AH26" s="90"/>
      <c r="AI26" s="89"/>
      <c r="AJ26" s="45"/>
      <c r="AK26" s="90"/>
      <c r="AL26" s="89"/>
      <c r="AM26" s="45"/>
      <c r="AN26" s="90"/>
      <c r="AO26" s="89"/>
      <c r="AP26" s="45"/>
      <c r="AQ26" s="90"/>
      <c r="AR26" s="89"/>
      <c r="AS26" s="45"/>
      <c r="AT26" s="90"/>
      <c r="AU26" s="89"/>
      <c r="AV26" s="45"/>
      <c r="AW26" s="90"/>
      <c r="AX26" s="89"/>
      <c r="AY26" s="45"/>
      <c r="AZ26" s="90"/>
      <c r="BA26" s="89"/>
      <c r="BB26" s="45"/>
      <c r="BC26" s="90"/>
      <c r="BD26" s="89"/>
      <c r="BE26" s="45"/>
      <c r="BF26" s="90"/>
      <c r="BG26" s="89"/>
      <c r="BH26" s="45"/>
      <c r="BI26" s="90"/>
      <c r="BJ26" s="89"/>
      <c r="BK26" s="45"/>
      <c r="BL26" s="90"/>
      <c r="BM26" s="89"/>
      <c r="BN26" s="45"/>
      <c r="BO26" s="90"/>
      <c r="BP26" s="89"/>
      <c r="BQ26" s="45"/>
      <c r="BR26" s="90"/>
      <c r="BS26" s="89"/>
      <c r="BT26" s="45"/>
      <c r="BU26" s="90"/>
      <c r="BV26" s="89"/>
      <c r="BW26" s="45"/>
      <c r="BX26" s="90"/>
      <c r="BY26" s="89"/>
      <c r="BZ26" s="45"/>
      <c r="CA26" s="90"/>
      <c r="CB26" s="89"/>
      <c r="CC26" s="45"/>
      <c r="CD26" s="90"/>
      <c r="CE26" s="89"/>
      <c r="CF26" s="45"/>
      <c r="CG26" s="90"/>
      <c r="CH26" s="89"/>
      <c r="CI26" s="45"/>
      <c r="CJ26" s="90"/>
      <c r="CK26" s="89"/>
      <c r="CL26" s="45"/>
      <c r="CM26" s="90"/>
      <c r="CN26" s="89"/>
      <c r="CO26" s="45"/>
      <c r="CP26" s="90"/>
      <c r="CQ26" s="89"/>
      <c r="CR26" s="45"/>
      <c r="CS26" s="90"/>
      <c r="CT26" s="89"/>
      <c r="CU26" s="45"/>
      <c r="CV26" s="90"/>
      <c r="CW26" s="89"/>
      <c r="CX26" s="45"/>
      <c r="CY26" s="90"/>
      <c r="CZ26" s="89"/>
      <c r="DA26" s="45"/>
      <c r="DB26" s="90"/>
      <c r="DC26" s="89"/>
      <c r="DD26" s="45"/>
      <c r="DE26" s="90"/>
      <c r="DF26" s="89"/>
      <c r="DG26" s="45"/>
      <c r="DH26" s="90"/>
      <c r="DI26" s="89"/>
      <c r="DJ26" s="45"/>
      <c r="DK26" s="90"/>
      <c r="DL26" s="89"/>
      <c r="DM26" s="45"/>
      <c r="DN26" s="90"/>
      <c r="DO26" s="89"/>
      <c r="DP26" s="68"/>
      <c r="DQ26" s="64"/>
    </row>
    <row r="27" spans="1:121">
      <c r="A27" s="49" t="s">
        <v>44</v>
      </c>
      <c r="B27" s="95"/>
      <c r="C27" s="56"/>
      <c r="D27" s="96"/>
      <c r="E27" s="95"/>
      <c r="F27" s="56" t="s">
        <v>81</v>
      </c>
      <c r="G27" s="96"/>
      <c r="H27" s="95"/>
      <c r="I27" s="56"/>
      <c r="J27" s="96"/>
      <c r="K27" s="95"/>
      <c r="L27" s="56"/>
      <c r="M27" s="96"/>
      <c r="N27" s="95"/>
      <c r="O27" s="56"/>
      <c r="P27" s="96"/>
      <c r="Q27" s="95"/>
      <c r="R27" s="56"/>
      <c r="S27" s="96"/>
      <c r="T27" s="95"/>
      <c r="U27" s="56"/>
      <c r="V27" s="96"/>
      <c r="W27" s="95"/>
      <c r="X27" s="56"/>
      <c r="Y27" s="96"/>
      <c r="Z27" s="95"/>
      <c r="AA27" s="56"/>
      <c r="AB27" s="96"/>
      <c r="AC27" s="95"/>
      <c r="AD27" s="56"/>
      <c r="AE27" s="96"/>
      <c r="AF27" s="95"/>
      <c r="AG27" s="56"/>
      <c r="AH27" s="96"/>
      <c r="AI27" s="95"/>
      <c r="AJ27" s="56"/>
      <c r="AK27" s="96"/>
      <c r="AL27" s="95"/>
      <c r="AM27" s="56"/>
      <c r="AN27" s="96"/>
      <c r="AO27" s="95"/>
      <c r="AP27" s="56"/>
      <c r="AQ27" s="96"/>
      <c r="AR27" s="95"/>
      <c r="AS27" s="56"/>
      <c r="AT27" s="96"/>
      <c r="AU27" s="95"/>
      <c r="AV27" s="56"/>
      <c r="AW27" s="96"/>
      <c r="AX27" s="95"/>
      <c r="AY27" s="56"/>
      <c r="AZ27" s="96"/>
      <c r="BA27" s="95"/>
      <c r="BB27" s="56"/>
      <c r="BC27" s="96"/>
      <c r="BD27" s="95"/>
      <c r="BE27" s="56"/>
      <c r="BF27" s="96"/>
      <c r="BG27" s="95"/>
      <c r="BH27" s="56"/>
      <c r="BI27" s="96"/>
      <c r="BJ27" s="95"/>
      <c r="BK27" s="56"/>
      <c r="BL27" s="96"/>
      <c r="BM27" s="95"/>
      <c r="BN27" s="56"/>
      <c r="BO27" s="96"/>
      <c r="BP27" s="95"/>
      <c r="BQ27" s="56"/>
      <c r="BR27" s="96"/>
      <c r="BS27" s="95"/>
      <c r="BT27" s="56"/>
      <c r="BU27" s="96"/>
      <c r="BV27" s="95"/>
      <c r="BW27" s="56"/>
      <c r="BX27" s="96"/>
      <c r="BY27" s="95"/>
      <c r="BZ27" s="56"/>
      <c r="CA27" s="96"/>
      <c r="CB27" s="95"/>
      <c r="CC27" s="56"/>
      <c r="CD27" s="96"/>
      <c r="CE27" s="95"/>
      <c r="CF27" s="56"/>
      <c r="CG27" s="96"/>
      <c r="CH27" s="95"/>
      <c r="CI27" s="56"/>
      <c r="CJ27" s="96"/>
      <c r="CK27" s="95"/>
      <c r="CL27" s="56"/>
      <c r="CM27" s="96"/>
      <c r="CN27" s="95"/>
      <c r="CO27" s="56"/>
      <c r="CP27" s="96"/>
      <c r="CQ27" s="95"/>
      <c r="CR27" s="56"/>
      <c r="CS27" s="96"/>
      <c r="CT27" s="95"/>
      <c r="CU27" s="56"/>
      <c r="CV27" s="96"/>
      <c r="CW27" s="95"/>
      <c r="CX27" s="56"/>
      <c r="CY27" s="96"/>
      <c r="CZ27" s="95"/>
      <c r="DA27" s="56"/>
      <c r="DB27" s="96"/>
      <c r="DC27" s="95"/>
      <c r="DD27" s="56"/>
      <c r="DE27" s="96"/>
      <c r="DF27" s="95"/>
      <c r="DG27" s="56"/>
      <c r="DH27" s="96"/>
      <c r="DI27" s="95"/>
      <c r="DJ27" s="56"/>
      <c r="DK27" s="96"/>
      <c r="DL27" s="95"/>
      <c r="DM27" s="56"/>
      <c r="DN27" s="96"/>
      <c r="DO27" s="95"/>
      <c r="DP27" s="71"/>
      <c r="DQ27" s="67"/>
    </row>
    <row r="28" spans="1:121">
      <c r="D28" s="41"/>
    </row>
    <row r="29" spans="1:121">
      <c r="D29" s="41"/>
    </row>
  </sheetData>
  <sheetProtection sheet="1" objects="1" scenarios="1"/>
  <mergeCells count="120">
    <mergeCell ref="Z4:AA4"/>
    <mergeCell ref="AC4:AD4"/>
    <mergeCell ref="AF4:AG4"/>
    <mergeCell ref="AI4:AJ4"/>
    <mergeCell ref="AL4:AM4"/>
    <mergeCell ref="AO4:AP4"/>
    <mergeCell ref="H4:I4"/>
    <mergeCell ref="K4:L4"/>
    <mergeCell ref="N4:O4"/>
    <mergeCell ref="Q4:R4"/>
    <mergeCell ref="T4:U4"/>
    <mergeCell ref="W4:X4"/>
    <mergeCell ref="BJ4:BK4"/>
    <mergeCell ref="BM4:BN4"/>
    <mergeCell ref="BP4:BQ4"/>
    <mergeCell ref="BS4:BT4"/>
    <mergeCell ref="BV4:BW4"/>
    <mergeCell ref="BY4:BZ4"/>
    <mergeCell ref="AR4:AS4"/>
    <mergeCell ref="AU4:AV4"/>
    <mergeCell ref="AX4:AY4"/>
    <mergeCell ref="BA4:BB4"/>
    <mergeCell ref="BD4:BE4"/>
    <mergeCell ref="BG4:BH4"/>
    <mergeCell ref="DL4:DM4"/>
    <mergeCell ref="DO4:DP4"/>
    <mergeCell ref="CT4:CU4"/>
    <mergeCell ref="CW4:CX4"/>
    <mergeCell ref="CZ4:DA4"/>
    <mergeCell ref="DC4:DD4"/>
    <mergeCell ref="DF4:DG4"/>
    <mergeCell ref="DI4:DJ4"/>
    <mergeCell ref="CB4:CC4"/>
    <mergeCell ref="CE4:CF4"/>
    <mergeCell ref="CH4:CI4"/>
    <mergeCell ref="CK4:CL4"/>
    <mergeCell ref="CN4:CO4"/>
    <mergeCell ref="CQ4:CR4"/>
    <mergeCell ref="Q5:R5"/>
    <mergeCell ref="T5:U5"/>
    <mergeCell ref="W5:X5"/>
    <mergeCell ref="N7:O7"/>
    <mergeCell ref="Q7:R7"/>
    <mergeCell ref="T7:U7"/>
    <mergeCell ref="W7:X7"/>
    <mergeCell ref="B5:C5"/>
    <mergeCell ref="B7:C7"/>
    <mergeCell ref="E7:F7"/>
    <mergeCell ref="E5:F5"/>
    <mergeCell ref="H5:I5"/>
    <mergeCell ref="K5:L5"/>
    <mergeCell ref="H7:I7"/>
    <mergeCell ref="K7:L7"/>
    <mergeCell ref="N5:O5"/>
    <mergeCell ref="AR5:AS5"/>
    <mergeCell ref="AU5:AV5"/>
    <mergeCell ref="Z7:AA7"/>
    <mergeCell ref="AC7:AD7"/>
    <mergeCell ref="AF7:AG7"/>
    <mergeCell ref="AI7:AJ7"/>
    <mergeCell ref="AL7:AM7"/>
    <mergeCell ref="AO7:AP7"/>
    <mergeCell ref="AR7:AS7"/>
    <mergeCell ref="AU7:AV7"/>
    <mergeCell ref="Z5:AA5"/>
    <mergeCell ref="AC5:AD5"/>
    <mergeCell ref="AF5:AG5"/>
    <mergeCell ref="AI5:AJ5"/>
    <mergeCell ref="AL5:AM5"/>
    <mergeCell ref="AO5:AP5"/>
    <mergeCell ref="BY5:BZ5"/>
    <mergeCell ref="CB5:CC5"/>
    <mergeCell ref="CE5:CF5"/>
    <mergeCell ref="AX5:AY5"/>
    <mergeCell ref="BA5:BB5"/>
    <mergeCell ref="BD5:BE5"/>
    <mergeCell ref="BG5:BH5"/>
    <mergeCell ref="BJ5:BK5"/>
    <mergeCell ref="BM5:BN5"/>
    <mergeCell ref="DO7:DP7"/>
    <mergeCell ref="CZ5:DA5"/>
    <mergeCell ref="DC5:DD5"/>
    <mergeCell ref="DF5:DG5"/>
    <mergeCell ref="DI5:DJ5"/>
    <mergeCell ref="DL5:DM5"/>
    <mergeCell ref="DO5:DP5"/>
    <mergeCell ref="CH7:CI7"/>
    <mergeCell ref="CK7:CL7"/>
    <mergeCell ref="CN7:CO7"/>
    <mergeCell ref="CQ7:CR7"/>
    <mergeCell ref="CT5:CU5"/>
    <mergeCell ref="CW5:CX5"/>
    <mergeCell ref="CH5:CI5"/>
    <mergeCell ref="CK5:CL5"/>
    <mergeCell ref="CN5:CO5"/>
    <mergeCell ref="CQ5:CR5"/>
    <mergeCell ref="B4:C4"/>
    <mergeCell ref="E4:F4"/>
    <mergeCell ref="CT7:CU7"/>
    <mergeCell ref="CW7:CX7"/>
    <mergeCell ref="CZ7:DA7"/>
    <mergeCell ref="DC7:DD7"/>
    <mergeCell ref="DF7:DG7"/>
    <mergeCell ref="DI7:DJ7"/>
    <mergeCell ref="DL7:DM7"/>
    <mergeCell ref="BP7:BQ7"/>
    <mergeCell ref="BS7:BT7"/>
    <mergeCell ref="BV7:BW7"/>
    <mergeCell ref="BY7:BZ7"/>
    <mergeCell ref="CB7:CC7"/>
    <mergeCell ref="CE7:CF7"/>
    <mergeCell ref="AX7:AY7"/>
    <mergeCell ref="BA7:BB7"/>
    <mergeCell ref="BD7:BE7"/>
    <mergeCell ref="BG7:BH7"/>
    <mergeCell ref="BJ7:BK7"/>
    <mergeCell ref="BM7:BN7"/>
    <mergeCell ref="BP5:BQ5"/>
    <mergeCell ref="BS5:BT5"/>
    <mergeCell ref="BV5:BW5"/>
  </mergeCells>
  <phoneticPr fontId="2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3" sqref="C3"/>
    </sheetView>
  </sheetViews>
  <sheetFormatPr defaultRowHeight="13.5"/>
  <cols>
    <col min="2" max="2" width="9" style="53" customWidth="1"/>
    <col min="3" max="3" width="9.5" style="54" bestFit="1" customWidth="1"/>
    <col min="4" max="4" width="9" style="54" customWidth="1"/>
    <col min="5" max="5" width="30.875" style="55" customWidth="1"/>
    <col min="6" max="6" width="6.125" style="54" bestFit="1" customWidth="1"/>
    <col min="7" max="7" width="6.25" style="54" bestFit="1" customWidth="1"/>
  </cols>
  <sheetData>
    <row r="1" spans="1:8">
      <c r="B1" s="50" t="s">
        <v>127</v>
      </c>
      <c r="C1" s="51" t="s">
        <v>126</v>
      </c>
      <c r="D1" s="51" t="s">
        <v>22</v>
      </c>
      <c r="E1" s="52" t="s">
        <v>39</v>
      </c>
      <c r="F1" s="51" t="s">
        <v>40</v>
      </c>
      <c r="G1" s="51" t="s">
        <v>41</v>
      </c>
    </row>
    <row r="2" spans="1:8">
      <c r="A2" s="288" t="s">
        <v>146</v>
      </c>
      <c r="B2" s="72" t="s">
        <v>42</v>
      </c>
      <c r="C2" s="285">
        <v>43872</v>
      </c>
      <c r="D2" s="73">
        <v>0.5625</v>
      </c>
      <c r="E2" s="171" t="s">
        <v>110</v>
      </c>
      <c r="F2" s="74" t="s">
        <v>107</v>
      </c>
      <c r="G2" s="75" t="s">
        <v>109</v>
      </c>
      <c r="H2" s="170" t="s">
        <v>111</v>
      </c>
    </row>
    <row r="3" spans="1:8">
      <c r="A3" s="288" t="s">
        <v>146</v>
      </c>
      <c r="B3" s="76" t="s">
        <v>108</v>
      </c>
      <c r="C3" s="286">
        <v>43872</v>
      </c>
      <c r="D3" s="77"/>
      <c r="E3" s="78" t="s">
        <v>110</v>
      </c>
      <c r="F3" s="79"/>
      <c r="G3" s="80"/>
      <c r="H3" s="170" t="s">
        <v>128</v>
      </c>
    </row>
    <row r="4" spans="1:8">
      <c r="A4" s="288">
        <v>1</v>
      </c>
      <c r="B4" s="76"/>
      <c r="C4" s="286"/>
      <c r="D4" s="77"/>
      <c r="E4" s="78"/>
      <c r="F4" s="79"/>
      <c r="G4" s="80"/>
    </row>
    <row r="5" spans="1:8">
      <c r="A5" s="288">
        <v>2</v>
      </c>
      <c r="B5" s="76"/>
      <c r="C5" s="286"/>
      <c r="D5" s="77"/>
      <c r="E5" s="78"/>
      <c r="F5" s="79"/>
      <c r="G5" s="80"/>
    </row>
    <row r="6" spans="1:8">
      <c r="A6">
        <v>3</v>
      </c>
      <c r="B6" s="76"/>
      <c r="C6" s="286"/>
      <c r="D6" s="77"/>
      <c r="E6" s="78"/>
      <c r="F6" s="79"/>
      <c r="G6" s="80"/>
    </row>
    <row r="7" spans="1:8">
      <c r="A7">
        <v>4</v>
      </c>
      <c r="B7" s="76"/>
      <c r="C7" s="286"/>
      <c r="D7" s="77"/>
      <c r="E7" s="78"/>
      <c r="F7" s="79"/>
      <c r="G7" s="80"/>
    </row>
    <row r="8" spans="1:8">
      <c r="A8">
        <v>5</v>
      </c>
      <c r="B8" s="76"/>
      <c r="C8" s="286"/>
      <c r="D8" s="77"/>
      <c r="E8" s="78"/>
      <c r="F8" s="79"/>
      <c r="G8" s="80"/>
    </row>
    <row r="9" spans="1:8">
      <c r="A9">
        <v>6</v>
      </c>
      <c r="B9" s="76"/>
      <c r="C9" s="286"/>
      <c r="D9" s="77"/>
      <c r="E9" s="78"/>
      <c r="F9" s="79"/>
      <c r="G9" s="80"/>
    </row>
    <row r="10" spans="1:8">
      <c r="A10">
        <v>7</v>
      </c>
      <c r="B10" s="76"/>
      <c r="C10" s="286"/>
      <c r="D10" s="77"/>
      <c r="E10" s="78"/>
      <c r="F10" s="79"/>
      <c r="G10" s="80"/>
    </row>
    <row r="11" spans="1:8">
      <c r="A11">
        <v>8</v>
      </c>
      <c r="B11" s="76"/>
      <c r="C11" s="286"/>
      <c r="D11" s="77"/>
      <c r="E11" s="78"/>
      <c r="F11" s="79"/>
      <c r="G11" s="80"/>
    </row>
    <row r="12" spans="1:8">
      <c r="A12">
        <v>9</v>
      </c>
      <c r="B12" s="76"/>
      <c r="C12" s="286"/>
      <c r="D12" s="77"/>
      <c r="E12" s="78"/>
      <c r="F12" s="79"/>
      <c r="G12" s="80"/>
    </row>
    <row r="13" spans="1:8">
      <c r="A13">
        <v>10</v>
      </c>
      <c r="B13" s="76"/>
      <c r="C13" s="286"/>
      <c r="D13" s="77"/>
      <c r="E13" s="78"/>
      <c r="F13" s="79"/>
      <c r="G13" s="80"/>
    </row>
    <row r="14" spans="1:8">
      <c r="A14">
        <v>11</v>
      </c>
      <c r="B14" s="76"/>
      <c r="C14" s="286"/>
      <c r="D14" s="77"/>
      <c r="E14" s="78"/>
      <c r="F14" s="79"/>
      <c r="G14" s="80"/>
    </row>
    <row r="15" spans="1:8">
      <c r="A15">
        <v>12</v>
      </c>
      <c r="B15" s="76"/>
      <c r="C15" s="286"/>
      <c r="D15" s="77"/>
      <c r="E15" s="78"/>
      <c r="F15" s="79"/>
      <c r="G15" s="80"/>
    </row>
    <row r="16" spans="1:8">
      <c r="A16">
        <v>13</v>
      </c>
      <c r="B16" s="76"/>
      <c r="C16" s="286"/>
      <c r="D16" s="77"/>
      <c r="E16" s="78"/>
      <c r="F16" s="79"/>
      <c r="G16" s="80"/>
    </row>
    <row r="17" spans="1:7">
      <c r="A17">
        <v>14</v>
      </c>
      <c r="B17" s="76"/>
      <c r="C17" s="286"/>
      <c r="D17" s="77"/>
      <c r="E17" s="78"/>
      <c r="F17" s="79"/>
      <c r="G17" s="80"/>
    </row>
    <row r="18" spans="1:7">
      <c r="A18">
        <v>15</v>
      </c>
      <c r="B18" s="76"/>
      <c r="C18" s="286"/>
      <c r="D18" s="77"/>
      <c r="E18" s="78"/>
      <c r="F18" s="79"/>
      <c r="G18" s="80"/>
    </row>
    <row r="19" spans="1:7">
      <c r="A19">
        <v>16</v>
      </c>
      <c r="B19" s="76"/>
      <c r="C19" s="286"/>
      <c r="D19" s="77"/>
      <c r="E19" s="78"/>
      <c r="F19" s="79"/>
      <c r="G19" s="80"/>
    </row>
    <row r="20" spans="1:7">
      <c r="A20">
        <v>17</v>
      </c>
      <c r="B20" s="76"/>
      <c r="C20" s="286"/>
      <c r="D20" s="77"/>
      <c r="E20" s="78"/>
      <c r="F20" s="79"/>
      <c r="G20" s="80"/>
    </row>
    <row r="21" spans="1:7">
      <c r="A21">
        <v>18</v>
      </c>
      <c r="B21" s="76"/>
      <c r="C21" s="286"/>
      <c r="D21" s="77"/>
      <c r="E21" s="78"/>
      <c r="F21" s="79"/>
      <c r="G21" s="80"/>
    </row>
    <row r="22" spans="1:7">
      <c r="A22">
        <v>19</v>
      </c>
      <c r="B22" s="76"/>
      <c r="C22" s="286"/>
      <c r="D22" s="77"/>
      <c r="E22" s="78"/>
      <c r="F22" s="79"/>
      <c r="G22" s="80"/>
    </row>
    <row r="23" spans="1:7">
      <c r="A23">
        <v>20</v>
      </c>
      <c r="B23" s="76"/>
      <c r="C23" s="286"/>
      <c r="D23" s="77"/>
      <c r="E23" s="78"/>
      <c r="F23" s="79"/>
      <c r="G23" s="80"/>
    </row>
    <row r="24" spans="1:7">
      <c r="A24">
        <v>21</v>
      </c>
      <c r="B24" s="76"/>
      <c r="C24" s="286"/>
      <c r="D24" s="77"/>
      <c r="E24" s="78"/>
      <c r="F24" s="79"/>
      <c r="G24" s="80"/>
    </row>
    <row r="25" spans="1:7">
      <c r="A25">
        <v>22</v>
      </c>
      <c r="B25" s="76"/>
      <c r="C25" s="286"/>
      <c r="D25" s="77"/>
      <c r="E25" s="78"/>
      <c r="F25" s="79"/>
      <c r="G25" s="80"/>
    </row>
    <row r="26" spans="1:7">
      <c r="A26">
        <v>23</v>
      </c>
      <c r="B26" s="76"/>
      <c r="C26" s="286"/>
      <c r="D26" s="77"/>
      <c r="E26" s="78"/>
      <c r="F26" s="79"/>
      <c r="G26" s="80"/>
    </row>
    <row r="27" spans="1:7">
      <c r="A27">
        <v>24</v>
      </c>
      <c r="B27" s="76"/>
      <c r="C27" s="286"/>
      <c r="D27" s="77"/>
      <c r="E27" s="78"/>
      <c r="F27" s="79"/>
      <c r="G27" s="80"/>
    </row>
    <row r="28" spans="1:7">
      <c r="A28">
        <v>25</v>
      </c>
      <c r="B28" s="76"/>
      <c r="C28" s="286"/>
      <c r="D28" s="77"/>
      <c r="E28" s="78"/>
      <c r="F28" s="79"/>
      <c r="G28" s="80"/>
    </row>
    <row r="29" spans="1:7">
      <c r="A29">
        <v>26</v>
      </c>
      <c r="B29" s="76"/>
      <c r="C29" s="286"/>
      <c r="D29" s="77"/>
      <c r="E29" s="78"/>
      <c r="F29" s="79"/>
      <c r="G29" s="80"/>
    </row>
    <row r="30" spans="1:7">
      <c r="A30">
        <v>27</v>
      </c>
      <c r="B30" s="76"/>
      <c r="C30" s="286"/>
      <c r="D30" s="77"/>
      <c r="E30" s="78"/>
      <c r="F30" s="79"/>
      <c r="G30" s="80"/>
    </row>
    <row r="31" spans="1:7">
      <c r="A31">
        <v>28</v>
      </c>
      <c r="B31" s="76"/>
      <c r="C31" s="286"/>
      <c r="D31" s="77"/>
      <c r="E31" s="78"/>
      <c r="F31" s="79"/>
      <c r="G31" s="80"/>
    </row>
    <row r="32" spans="1:7">
      <c r="A32">
        <v>29</v>
      </c>
      <c r="B32" s="76"/>
      <c r="C32" s="286"/>
      <c r="D32" s="77"/>
      <c r="E32" s="78"/>
      <c r="F32" s="79"/>
      <c r="G32" s="80"/>
    </row>
    <row r="33" spans="1:7">
      <c r="A33">
        <v>30</v>
      </c>
      <c r="B33" s="76"/>
      <c r="C33" s="286"/>
      <c r="D33" s="77"/>
      <c r="E33" s="78"/>
      <c r="F33" s="79"/>
      <c r="G33" s="80"/>
    </row>
    <row r="34" spans="1:7">
      <c r="A34">
        <v>31</v>
      </c>
      <c r="B34" s="76"/>
      <c r="C34" s="286"/>
      <c r="D34" s="77"/>
      <c r="E34" s="78"/>
      <c r="F34" s="79"/>
      <c r="G34" s="80"/>
    </row>
    <row r="35" spans="1:7">
      <c r="A35">
        <v>32</v>
      </c>
      <c r="B35" s="76"/>
      <c r="C35" s="286"/>
      <c r="D35" s="77"/>
      <c r="E35" s="78"/>
      <c r="F35" s="79"/>
      <c r="G35" s="80"/>
    </row>
    <row r="36" spans="1:7">
      <c r="A36">
        <v>33</v>
      </c>
      <c r="B36" s="76"/>
      <c r="C36" s="286"/>
      <c r="D36" s="77"/>
      <c r="E36" s="78"/>
      <c r="F36" s="79"/>
      <c r="G36" s="80"/>
    </row>
    <row r="37" spans="1:7">
      <c r="A37">
        <v>34</v>
      </c>
      <c r="B37" s="76"/>
      <c r="C37" s="286"/>
      <c r="D37" s="77"/>
      <c r="E37" s="78"/>
      <c r="F37" s="79"/>
      <c r="G37" s="80"/>
    </row>
    <row r="38" spans="1:7">
      <c r="A38">
        <v>35</v>
      </c>
      <c r="B38" s="76"/>
      <c r="C38" s="286"/>
      <c r="D38" s="77"/>
      <c r="E38" s="78"/>
      <c r="F38" s="79"/>
      <c r="G38" s="80"/>
    </row>
    <row r="39" spans="1:7">
      <c r="A39">
        <v>36</v>
      </c>
      <c r="B39" s="76"/>
      <c r="C39" s="286"/>
      <c r="D39" s="77"/>
      <c r="E39" s="78"/>
      <c r="F39" s="79"/>
      <c r="G39" s="80"/>
    </row>
    <row r="40" spans="1:7">
      <c r="A40">
        <v>37</v>
      </c>
      <c r="B40" s="76"/>
      <c r="C40" s="286"/>
      <c r="D40" s="77"/>
      <c r="E40" s="78"/>
      <c r="F40" s="79"/>
      <c r="G40" s="80"/>
    </row>
    <row r="41" spans="1:7">
      <c r="A41">
        <v>38</v>
      </c>
      <c r="B41" s="76"/>
      <c r="C41" s="286"/>
      <c r="D41" s="77"/>
      <c r="E41" s="78"/>
      <c r="F41" s="79"/>
      <c r="G41" s="80"/>
    </row>
    <row r="42" spans="1:7">
      <c r="A42">
        <v>39</v>
      </c>
      <c r="B42" s="76"/>
      <c r="C42" s="286"/>
      <c r="D42" s="77"/>
      <c r="E42" s="78"/>
      <c r="F42" s="79"/>
      <c r="G42" s="80"/>
    </row>
    <row r="43" spans="1:7">
      <c r="A43">
        <v>40</v>
      </c>
      <c r="B43" s="76"/>
      <c r="C43" s="286"/>
      <c r="D43" s="77"/>
      <c r="E43" s="78"/>
      <c r="F43" s="79"/>
      <c r="G43" s="80"/>
    </row>
    <row r="44" spans="1:7">
      <c r="A44">
        <v>41</v>
      </c>
      <c r="B44" s="76"/>
      <c r="C44" s="286"/>
      <c r="D44" s="77"/>
      <c r="E44" s="78"/>
      <c r="F44" s="79"/>
      <c r="G44" s="80"/>
    </row>
    <row r="45" spans="1:7">
      <c r="A45">
        <v>42</v>
      </c>
      <c r="B45" s="76"/>
      <c r="C45" s="286"/>
      <c r="D45" s="77"/>
      <c r="E45" s="78"/>
      <c r="F45" s="79"/>
      <c r="G45" s="80"/>
    </row>
    <row r="46" spans="1:7">
      <c r="A46">
        <v>43</v>
      </c>
      <c r="B46" s="76"/>
      <c r="C46" s="286"/>
      <c r="D46" s="77"/>
      <c r="E46" s="78"/>
      <c r="F46" s="79"/>
      <c r="G46" s="80"/>
    </row>
    <row r="47" spans="1:7">
      <c r="A47">
        <v>44</v>
      </c>
      <c r="B47" s="76"/>
      <c r="C47" s="286"/>
      <c r="D47" s="77"/>
      <c r="E47" s="78"/>
      <c r="F47" s="79"/>
      <c r="G47" s="80"/>
    </row>
    <row r="48" spans="1:7">
      <c r="A48">
        <v>45</v>
      </c>
      <c r="B48" s="76"/>
      <c r="C48" s="286"/>
      <c r="D48" s="77"/>
      <c r="E48" s="78"/>
      <c r="F48" s="79"/>
      <c r="G48" s="80"/>
    </row>
    <row r="49" spans="1:7">
      <c r="A49">
        <v>46</v>
      </c>
      <c r="B49" s="76"/>
      <c r="C49" s="286"/>
      <c r="D49" s="77"/>
      <c r="E49" s="78"/>
      <c r="F49" s="79"/>
      <c r="G49" s="80"/>
    </row>
    <row r="50" spans="1:7">
      <c r="A50">
        <v>47</v>
      </c>
      <c r="B50" s="76"/>
      <c r="C50" s="286"/>
      <c r="D50" s="77"/>
      <c r="E50" s="78"/>
      <c r="F50" s="79"/>
      <c r="G50" s="80"/>
    </row>
    <row r="51" spans="1:7">
      <c r="A51">
        <v>48</v>
      </c>
      <c r="B51" s="81"/>
      <c r="C51" s="287"/>
      <c r="D51" s="82"/>
      <c r="E51" s="83"/>
      <c r="F51" s="84"/>
      <c r="G51" s="85"/>
    </row>
  </sheetData>
  <sheetProtection sheet="1" objects="1" scenarios="1"/>
  <phoneticPr fontId="1"/>
  <dataValidations count="2">
    <dataValidation allowBlank="1" showInputMessage="1" showErrorMessage="1" promptTitle="◆◇◆◇　期日の入力　◇◆◇◆" prompt="_x000a_「2/3」または「2011/2/3」と入力すれば、_x000a_「2011年2月3日」として認識されます。" sqref="C29 C36 C23 C16 C9 C43 C50"/>
    <dataValidation allowBlank="1" showErrorMessage="1" promptTitle="◆◇◆◇　期日の入力　◇◆◇◆" prompt="_x000a_「5/5」または「2019/5/5」と入力すれば、_x000a_「2019年5月5日」として認識されます。" sqref="C2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15</vt:i4>
      </vt:variant>
    </vt:vector>
  </HeadingPairs>
  <TitlesOfParts>
    <vt:vector size="22" baseType="lpstr">
      <vt:lpstr>0_使い方</vt:lpstr>
      <vt:lpstr>1_スコアシート</vt:lpstr>
      <vt:lpstr>Sheet2</vt:lpstr>
      <vt:lpstr>2_入力</vt:lpstr>
      <vt:lpstr>3_メンバー表</vt:lpstr>
      <vt:lpstr>4_チーム表</vt:lpstr>
      <vt:lpstr>5_ゲーム表</vt:lpstr>
      <vt:lpstr>Aチーム名</vt:lpstr>
      <vt:lpstr>A記号</vt:lpstr>
      <vt:lpstr>Bチーム名</vt:lpstr>
      <vt:lpstr>B記号</vt:lpstr>
      <vt:lpstr>Game.No</vt:lpstr>
      <vt:lpstr>game_list</vt:lpstr>
      <vt:lpstr>'0_使い方'!Print_Area</vt:lpstr>
      <vt:lpstr>'1_スコアシート'!Print_Area</vt:lpstr>
      <vt:lpstr>'2_入力'!Print_Area</vt:lpstr>
      <vt:lpstr>'3_メンバー表'!Print_Area</vt:lpstr>
      <vt:lpstr>team_list</vt:lpstr>
      <vt:lpstr>時間</vt:lpstr>
      <vt:lpstr>場所</vt:lpstr>
      <vt:lpstr>大会名</vt:lpstr>
      <vt:lpstr>日付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Yuzo_Kosaka</dc:creator>
  <cp:lastModifiedBy>yamaguchi</cp:lastModifiedBy>
  <cp:lastPrinted>2019-12-27T06:46:32Z</cp:lastPrinted>
  <dcterms:created xsi:type="dcterms:W3CDTF">1998-12-17T17:39:44Z</dcterms:created>
  <dcterms:modified xsi:type="dcterms:W3CDTF">2019-12-27T07:38:21Z</dcterms:modified>
</cp:coreProperties>
</file>