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マイドライブ\00_web\download\"/>
    </mc:Choice>
  </mc:AlternateContent>
  <workbookProtection workbookPassword="BCB4" lockStructure="1"/>
  <bookViews>
    <workbookView xWindow="10230" yWindow="-15" windowWidth="10275" windowHeight="7665"/>
  </bookViews>
  <sheets>
    <sheet name="How2use" sheetId="10" r:id="rId1"/>
    <sheet name="入力_1" sheetId="11" r:id="rId2"/>
    <sheet name="入力_2" sheetId="3" r:id="rId3"/>
    <sheet name="集計表" sheetId="4" state="hidden" r:id="rId4"/>
    <sheet name="入力_3" sheetId="16" r:id="rId5"/>
    <sheet name="印刷" sheetId="15" r:id="rId6"/>
    <sheet name="チーム表" sheetId="13" r:id="rId7"/>
    <sheet name="ｹﾞｰﾑ表" sheetId="14" r:id="rId8"/>
    <sheet name="得点経過" sheetId="19" r:id="rId9"/>
    <sheet name="ﾘﾊﾞ･ｱｼ" sheetId="20" r:id="rId10"/>
    <sheet name="戦評ﾒﾓ" sheetId="18" r:id="rId11"/>
  </sheets>
  <definedNames>
    <definedName name="_xlnm._FilterDatabase" localSheetId="9" hidden="1">ﾘﾊﾞ･ｱｼ!#REF!</definedName>
    <definedName name="_xlnm._FilterDatabase" localSheetId="8" hidden="1">得点経過!$A$8:$D$24</definedName>
    <definedName name="_xlnm._FilterDatabase" localSheetId="2" hidden="1">入力_2!$A$9:$N$409</definedName>
    <definedName name="_xlnm._FilterDatabase" localSheetId="4" hidden="1">入力_3!$A$2:$E$47</definedName>
    <definedName name="game_list">ｹﾞｰﾑ表!$B$2:$H$101</definedName>
    <definedName name="_xlnm.Print_Area" localSheetId="0">How2use!$A$1:$N$59</definedName>
    <definedName name="_xlnm.Print_Area" localSheetId="6">チーム表!$B$3:$GQ$26</definedName>
    <definedName name="_xlnm.Print_Area" localSheetId="9">ﾘﾊﾞ･ｱｼ!$B$1:$L$23</definedName>
    <definedName name="_xlnm.Print_Area" localSheetId="5">印刷!$A$1:$AC$70</definedName>
    <definedName name="_xlnm.Print_Area" localSheetId="10">戦評ﾒﾓ!$A$1:$AC$51</definedName>
    <definedName name="_xlnm.Print_Area" localSheetId="8">得点経過!$A$1:$N$24</definedName>
    <definedName name="_xlnm.Print_Area" localSheetId="1">入力_1!$A$1:$AB$28</definedName>
    <definedName name="_xlnm.Print_Area" localSheetId="2">入力_2!$A$9:$N$409</definedName>
    <definedName name="_xlnm.Print_Area" localSheetId="4">入力_3!$A$2:$E$47</definedName>
    <definedName name="_xlnm.Print_Titles" localSheetId="0">How2use!$1:$5</definedName>
    <definedName name="team_list">チーム表!$B$5:$IS$26</definedName>
    <definedName name="イベント記録欄">入力_2!$K$10:$K$409</definedName>
    <definedName name="ゲーム記号">入力_1!$C$1</definedName>
    <definedName name="ｹﾞｰﾑ区分">入力_1!$Q$3</definedName>
    <definedName name="ﾁｰﾑA">入力_1!$C$6</definedName>
    <definedName name="ﾁｰﾑA所属">入力_1!$C$7</definedName>
    <definedName name="ﾁｰﾑA番号表">入力_1!$B$9:$B$26</definedName>
    <definedName name="ﾁｰﾑB">入力_1!$Q$6</definedName>
    <definedName name="ﾁｰﾑB所属">入力_1!$Q$7</definedName>
    <definedName name="ﾁｰﾑB番号表">入力_1!$P$9:$P$26</definedName>
    <definedName name="会場">入力_1!$C$3</definedName>
    <definedName name="開始時刻">入力_1!$Q$2</definedName>
    <definedName name="期日">入力_1!$C$2</definedName>
    <definedName name="記録表" localSheetId="8">得点経過!$A$8:$D$24</definedName>
    <definedName name="記録表" localSheetId="4">入力_3!$A$2:$E$47</definedName>
    <definedName name="記録表">入力_2!$A$9:$N$409</definedName>
    <definedName name="入力域" localSheetId="8">得点経過!$B$9:$D$24</definedName>
    <definedName name="入力域" localSheetId="4">入力_3!$B$3:$E$47</definedName>
    <definedName name="入力域">入力_2!$B$10:$F$309</definedName>
    <definedName name="変換表">集計表!$U$4:$V$103</definedName>
  </definedNames>
  <calcPr calcId="152511"/>
</workbook>
</file>

<file path=xl/calcChain.xml><?xml version="1.0" encoding="utf-8"?>
<calcChain xmlns="http://schemas.openxmlformats.org/spreadsheetml/2006/main">
  <c r="A54" i="15" l="1"/>
  <c r="C5" i="11" l="1"/>
  <c r="B2" i="20" l="1"/>
  <c r="A4" i="19"/>
  <c r="A1" i="18"/>
  <c r="L12" i="15"/>
  <c r="J70" i="15"/>
  <c r="F9" i="11"/>
  <c r="V51" i="15"/>
  <c r="V50" i="15"/>
  <c r="V49" i="15"/>
  <c r="V48" i="15"/>
  <c r="V47" i="15"/>
  <c r="V46" i="15"/>
  <c r="V45" i="15"/>
  <c r="V44" i="15"/>
  <c r="V43" i="15"/>
  <c r="V42" i="15"/>
  <c r="V41" i="15"/>
  <c r="V40" i="15"/>
  <c r="V39" i="15"/>
  <c r="V38" i="15"/>
  <c r="V37" i="15"/>
  <c r="V36" i="15"/>
  <c r="V35" i="15"/>
  <c r="V34" i="15"/>
  <c r="Q51" i="15"/>
  <c r="X14" i="18" s="1"/>
  <c r="Q50" i="15"/>
  <c r="X13" i="18" s="1"/>
  <c r="Q49" i="15"/>
  <c r="X12" i="18" s="1"/>
  <c r="Q48" i="15"/>
  <c r="X11" i="18" s="1"/>
  <c r="Q47" i="15"/>
  <c r="X10" i="18" s="1"/>
  <c r="Q46" i="15"/>
  <c r="X9" i="18" s="1"/>
  <c r="Q45" i="15"/>
  <c r="X8" i="18" s="1"/>
  <c r="Q44" i="15"/>
  <c r="X7" i="18" s="1"/>
  <c r="Q43" i="15"/>
  <c r="X6" i="18" s="1"/>
  <c r="Q42" i="15"/>
  <c r="Q14" i="18" s="1"/>
  <c r="Q41" i="15"/>
  <c r="Q13" i="18" s="1"/>
  <c r="Q40" i="15"/>
  <c r="Q12" i="18" s="1"/>
  <c r="Q39" i="15"/>
  <c r="Q11" i="18" s="1"/>
  <c r="Q38" i="15"/>
  <c r="Q10" i="18" s="1"/>
  <c r="Q37" i="15"/>
  <c r="Q9" i="18" s="1"/>
  <c r="Q36" i="15"/>
  <c r="Q8" i="18" s="1"/>
  <c r="Q35" i="15"/>
  <c r="Q7" i="18" s="1"/>
  <c r="Q34" i="15"/>
  <c r="Q6" i="18" s="1"/>
  <c r="G51" i="15"/>
  <c r="O14" i="18" s="1"/>
  <c r="G50" i="15"/>
  <c r="O13" i="18" s="1"/>
  <c r="G49" i="15"/>
  <c r="O12" i="18" s="1"/>
  <c r="G48" i="15"/>
  <c r="O11" i="18" s="1"/>
  <c r="G47" i="15"/>
  <c r="O10" i="18" s="1"/>
  <c r="G46" i="15"/>
  <c r="O9" i="18" s="1"/>
  <c r="G45" i="15"/>
  <c r="O8" i="18" s="1"/>
  <c r="G44" i="15"/>
  <c r="O7" i="18" s="1"/>
  <c r="G43" i="15"/>
  <c r="O6" i="18" s="1"/>
  <c r="G42" i="15"/>
  <c r="G41" i="15"/>
  <c r="G40" i="15"/>
  <c r="G39" i="15"/>
  <c r="G38" i="15"/>
  <c r="G37" i="15"/>
  <c r="G36" i="15"/>
  <c r="G35" i="15"/>
  <c r="G34" i="15"/>
  <c r="B51" i="15"/>
  <c r="I14" i="18" s="1"/>
  <c r="B50" i="15"/>
  <c r="I13" i="18" s="1"/>
  <c r="B49" i="15"/>
  <c r="I12" i="18" s="1"/>
  <c r="B48" i="15"/>
  <c r="I11" i="18" s="1"/>
  <c r="B47" i="15"/>
  <c r="I10" i="18" s="1"/>
  <c r="B46" i="15"/>
  <c r="I9" i="18"/>
  <c r="B45" i="15"/>
  <c r="I8" i="18" s="1"/>
  <c r="B44" i="15"/>
  <c r="I7" i="18" s="1"/>
  <c r="B43" i="15"/>
  <c r="I6" i="18" s="1"/>
  <c r="B42" i="15"/>
  <c r="B14" i="18" s="1"/>
  <c r="B41" i="15"/>
  <c r="B13" i="18" s="1"/>
  <c r="B40" i="15"/>
  <c r="B12" i="18" s="1"/>
  <c r="B39" i="15"/>
  <c r="B11" i="18" s="1"/>
  <c r="B38" i="15"/>
  <c r="B10" i="18" s="1"/>
  <c r="B37" i="15"/>
  <c r="B9" i="18" s="1"/>
  <c r="B36" i="15"/>
  <c r="B8" i="18" s="1"/>
  <c r="B35" i="15"/>
  <c r="B7" i="18" s="1"/>
  <c r="B34" i="15"/>
  <c r="B6" i="18" s="1"/>
  <c r="Q10" i="15"/>
  <c r="O10" i="15"/>
  <c r="Q9" i="15"/>
  <c r="O9" i="15"/>
  <c r="O8" i="15"/>
  <c r="Q8" i="15"/>
  <c r="Q7" i="15"/>
  <c r="O7" i="15"/>
  <c r="A70" i="15"/>
  <c r="T26" i="11"/>
  <c r="V26" i="11" s="1"/>
  <c r="T25" i="11"/>
  <c r="T24" i="11"/>
  <c r="T23" i="11"/>
  <c r="V23" i="11" s="1"/>
  <c r="T22" i="11"/>
  <c r="T21" i="11"/>
  <c r="T20" i="11"/>
  <c r="T19" i="11"/>
  <c r="V19" i="11" s="1"/>
  <c r="T18" i="11"/>
  <c r="V18" i="11" s="1"/>
  <c r="T17" i="11"/>
  <c r="T16" i="11"/>
  <c r="T15" i="11"/>
  <c r="V15" i="11" s="1"/>
  <c r="T14" i="11"/>
  <c r="V14" i="11" s="1"/>
  <c r="T13" i="11"/>
  <c r="T12" i="11"/>
  <c r="T11" i="11"/>
  <c r="V11" i="11" s="1"/>
  <c r="T10" i="11"/>
  <c r="V10" i="11" s="1"/>
  <c r="T9" i="11"/>
  <c r="F14" i="11"/>
  <c r="H14" i="11" s="1"/>
  <c r="F26" i="11"/>
  <c r="H26" i="11" s="1"/>
  <c r="F25" i="11"/>
  <c r="H25" i="11" s="1"/>
  <c r="F24" i="11"/>
  <c r="F23" i="11"/>
  <c r="F22" i="11"/>
  <c r="H22" i="11" s="1"/>
  <c r="F21" i="11"/>
  <c r="H21" i="11" s="1"/>
  <c r="F20" i="11"/>
  <c r="F19" i="11"/>
  <c r="F18" i="11"/>
  <c r="H18" i="11" s="1"/>
  <c r="F17" i="11"/>
  <c r="F16" i="11"/>
  <c r="F15" i="11"/>
  <c r="F13" i="11"/>
  <c r="H13" i="11" s="1"/>
  <c r="F12" i="11"/>
  <c r="H12" i="11" s="1"/>
  <c r="F11" i="11"/>
  <c r="F10" i="11"/>
  <c r="H10" i="11" s="1"/>
  <c r="A14" i="15"/>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127" i="3"/>
  <c r="V126" i="3"/>
  <c r="V125" i="3"/>
  <c r="V124" i="3"/>
  <c r="V123" i="3"/>
  <c r="V122" i="3"/>
  <c r="V121" i="3"/>
  <c r="V120" i="3"/>
  <c r="V119"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3" i="3"/>
  <c r="V14" i="3"/>
  <c r="V12" i="3"/>
  <c r="V11" i="3"/>
  <c r="V10" i="3"/>
  <c r="V409" i="3"/>
  <c r="V408" i="3"/>
  <c r="V407" i="3"/>
  <c r="V406" i="3"/>
  <c r="V405" i="3"/>
  <c r="V404" i="3"/>
  <c r="V403" i="3"/>
  <c r="V402" i="3"/>
  <c r="V401" i="3"/>
  <c r="V400" i="3"/>
  <c r="V399" i="3"/>
  <c r="V398" i="3"/>
  <c r="V397" i="3"/>
  <c r="V396" i="3"/>
  <c r="V395" i="3"/>
  <c r="V394" i="3"/>
  <c r="V393" i="3"/>
  <c r="V392" i="3"/>
  <c r="V391" i="3"/>
  <c r="V390" i="3"/>
  <c r="V389" i="3"/>
  <c r="V388" i="3"/>
  <c r="V387" i="3"/>
  <c r="V386" i="3"/>
  <c r="V385" i="3"/>
  <c r="V384" i="3"/>
  <c r="V383" i="3"/>
  <c r="V382" i="3"/>
  <c r="V381" i="3"/>
  <c r="V380" i="3"/>
  <c r="V379" i="3"/>
  <c r="V378" i="3"/>
  <c r="V377" i="3"/>
  <c r="V376" i="3"/>
  <c r="V375" i="3"/>
  <c r="V374" i="3"/>
  <c r="V373" i="3"/>
  <c r="V372" i="3"/>
  <c r="V371" i="3"/>
  <c r="V370" i="3"/>
  <c r="V369" i="3"/>
  <c r="V368" i="3"/>
  <c r="V367" i="3"/>
  <c r="V366" i="3"/>
  <c r="V365" i="3"/>
  <c r="V364" i="3"/>
  <c r="V363" i="3"/>
  <c r="V362" i="3"/>
  <c r="V361" i="3"/>
  <c r="V360" i="3"/>
  <c r="V359" i="3"/>
  <c r="V358" i="3"/>
  <c r="V357" i="3"/>
  <c r="V356" i="3"/>
  <c r="V355" i="3"/>
  <c r="V354" i="3"/>
  <c r="V353" i="3"/>
  <c r="V352" i="3"/>
  <c r="V351" i="3"/>
  <c r="V350" i="3"/>
  <c r="V349" i="3"/>
  <c r="V348" i="3"/>
  <c r="V347" i="3"/>
  <c r="V346" i="3"/>
  <c r="V345" i="3"/>
  <c r="V344" i="3"/>
  <c r="V343" i="3"/>
  <c r="V342" i="3"/>
  <c r="V341" i="3"/>
  <c r="V340" i="3"/>
  <c r="V339" i="3"/>
  <c r="V338" i="3"/>
  <c r="V337" i="3"/>
  <c r="V336" i="3"/>
  <c r="V335" i="3"/>
  <c r="V334" i="3"/>
  <c r="V333" i="3"/>
  <c r="V332" i="3"/>
  <c r="V331" i="3"/>
  <c r="V330" i="3"/>
  <c r="V329" i="3"/>
  <c r="V328" i="3"/>
  <c r="V327" i="3"/>
  <c r="V326" i="3"/>
  <c r="V325" i="3"/>
  <c r="V324" i="3"/>
  <c r="V323" i="3"/>
  <c r="V322" i="3"/>
  <c r="V321" i="3"/>
  <c r="V320" i="3"/>
  <c r="V319" i="3"/>
  <c r="V318" i="3"/>
  <c r="V317" i="3"/>
  <c r="V316" i="3"/>
  <c r="V315" i="3"/>
  <c r="V314" i="3"/>
  <c r="V313" i="3"/>
  <c r="V312" i="3"/>
  <c r="V311" i="3"/>
  <c r="V310" i="3"/>
  <c r="V309" i="3"/>
  <c r="V308" i="3"/>
  <c r="V307" i="3"/>
  <c r="V306" i="3"/>
  <c r="V305" i="3"/>
  <c r="V304" i="3"/>
  <c r="V303" i="3"/>
  <c r="V302" i="3"/>
  <c r="V301" i="3"/>
  <c r="V300" i="3"/>
  <c r="V299" i="3"/>
  <c r="V298" i="3"/>
  <c r="V297" i="3"/>
  <c r="V296" i="3"/>
  <c r="V295" i="3"/>
  <c r="V294" i="3"/>
  <c r="V293" i="3"/>
  <c r="V292" i="3"/>
  <c r="V291" i="3"/>
  <c r="V290" i="3"/>
  <c r="V289" i="3"/>
  <c r="V288" i="3"/>
  <c r="V287" i="3"/>
  <c r="V286" i="3"/>
  <c r="V285" i="3"/>
  <c r="V284" i="3"/>
  <c r="V283" i="3"/>
  <c r="V282" i="3"/>
  <c r="V281" i="3"/>
  <c r="V280" i="3"/>
  <c r="V279" i="3"/>
  <c r="V278" i="3"/>
  <c r="V277" i="3"/>
  <c r="V276" i="3"/>
  <c r="V275" i="3"/>
  <c r="V274" i="3"/>
  <c r="V273" i="3"/>
  <c r="V272" i="3"/>
  <c r="V271" i="3"/>
  <c r="V270" i="3"/>
  <c r="V269" i="3"/>
  <c r="V268" i="3"/>
  <c r="V267" i="3"/>
  <c r="V266" i="3"/>
  <c r="V265" i="3"/>
  <c r="V264" i="3"/>
  <c r="V263" i="3"/>
  <c r="V262" i="3"/>
  <c r="V261" i="3"/>
  <c r="V260" i="3"/>
  <c r="V259" i="3"/>
  <c r="V258" i="3"/>
  <c r="V257" i="3"/>
  <c r="V256" i="3"/>
  <c r="V255" i="3"/>
  <c r="V254" i="3"/>
  <c r="V253" i="3"/>
  <c r="V252" i="3"/>
  <c r="V251" i="3"/>
  <c r="V250" i="3"/>
  <c r="V249" i="3"/>
  <c r="V248" i="3"/>
  <c r="V247" i="3"/>
  <c r="V246" i="3"/>
  <c r="V245" i="3"/>
  <c r="V244" i="3"/>
  <c r="V243" i="3"/>
  <c r="V242" i="3"/>
  <c r="V241" i="3"/>
  <c r="V240" i="3"/>
  <c r="V239" i="3"/>
  <c r="V238" i="3"/>
  <c r="V237" i="3"/>
  <c r="V236" i="3"/>
  <c r="V235" i="3"/>
  <c r="V234" i="3"/>
  <c r="V233" i="3"/>
  <c r="V232" i="3"/>
  <c r="V231" i="3"/>
  <c r="V230" i="3"/>
  <c r="V229" i="3"/>
  <c r="V228" i="3"/>
  <c r="V227" i="3"/>
  <c r="V226" i="3"/>
  <c r="V225" i="3"/>
  <c r="V224" i="3"/>
  <c r="V223" i="3"/>
  <c r="V222" i="3"/>
  <c r="V221" i="3"/>
  <c r="V220" i="3"/>
  <c r="V219" i="3"/>
  <c r="V218" i="3"/>
  <c r="V217" i="3"/>
  <c r="V216" i="3"/>
  <c r="V215" i="3"/>
  <c r="V214" i="3"/>
  <c r="V213" i="3"/>
  <c r="V212" i="3"/>
  <c r="V211" i="3"/>
  <c r="V210" i="3"/>
  <c r="G209" i="3"/>
  <c r="M209" i="3" s="1"/>
  <c r="G208" i="3"/>
  <c r="M208" i="3" s="1"/>
  <c r="G207" i="3"/>
  <c r="G206" i="3"/>
  <c r="M206" i="3" s="1"/>
  <c r="G205" i="3"/>
  <c r="M205" i="3" s="1"/>
  <c r="G204" i="3"/>
  <c r="M204" i="3" s="1"/>
  <c r="G203" i="3"/>
  <c r="M203" i="3" s="1"/>
  <c r="G202" i="3"/>
  <c r="M202" i="3" s="1"/>
  <c r="G201" i="3"/>
  <c r="M201" i="3" s="1"/>
  <c r="G200" i="3"/>
  <c r="G199" i="3"/>
  <c r="M199" i="3" s="1"/>
  <c r="G198" i="3"/>
  <c r="G197" i="3"/>
  <c r="M197" i="3" s="1"/>
  <c r="G196" i="3"/>
  <c r="G195" i="3"/>
  <c r="G194" i="3"/>
  <c r="G193" i="3"/>
  <c r="G192" i="3"/>
  <c r="G191" i="3"/>
  <c r="G190" i="3"/>
  <c r="G189" i="3"/>
  <c r="M189" i="3" s="1"/>
  <c r="G188" i="3"/>
  <c r="G187" i="3"/>
  <c r="G186" i="3"/>
  <c r="G185" i="3"/>
  <c r="M185" i="3" s="1"/>
  <c r="G184" i="3"/>
  <c r="M184" i="3" s="1"/>
  <c r="G183" i="3"/>
  <c r="G182" i="3"/>
  <c r="M182" i="3" s="1"/>
  <c r="G181" i="3"/>
  <c r="G180" i="3"/>
  <c r="G179" i="3"/>
  <c r="G178" i="3"/>
  <c r="M178" i="3" s="1"/>
  <c r="G177" i="3"/>
  <c r="M177" i="3" s="1"/>
  <c r="G176" i="3"/>
  <c r="M176" i="3" s="1"/>
  <c r="G175" i="3"/>
  <c r="M175" i="3" s="1"/>
  <c r="G174" i="3"/>
  <c r="G173" i="3"/>
  <c r="M173" i="3" s="1"/>
  <c r="G172" i="3"/>
  <c r="G171" i="3"/>
  <c r="M171" i="3" s="1"/>
  <c r="G170" i="3"/>
  <c r="G169" i="3"/>
  <c r="M169" i="3" s="1"/>
  <c r="G168" i="3"/>
  <c r="G167" i="3"/>
  <c r="M167" i="3" s="1"/>
  <c r="G166" i="3"/>
  <c r="G165" i="3"/>
  <c r="M165" i="3" s="1"/>
  <c r="G164" i="3"/>
  <c r="G163" i="3"/>
  <c r="M163" i="3" s="1"/>
  <c r="G162" i="3"/>
  <c r="M162" i="3" s="1"/>
  <c r="G161" i="3"/>
  <c r="G160" i="3"/>
  <c r="G159" i="3"/>
  <c r="G158" i="3"/>
  <c r="M158" i="3" s="1"/>
  <c r="G157" i="3"/>
  <c r="M157" i="3" s="1"/>
  <c r="G156" i="3"/>
  <c r="M156" i="3"/>
  <c r="G155" i="3"/>
  <c r="G154" i="3"/>
  <c r="G153" i="3"/>
  <c r="M153" i="3"/>
  <c r="G152" i="3"/>
  <c r="G151" i="3"/>
  <c r="G150" i="3"/>
  <c r="G149" i="3"/>
  <c r="G148" i="3"/>
  <c r="G147" i="3"/>
  <c r="G146" i="3"/>
  <c r="G145" i="3"/>
  <c r="M145" i="3" s="1"/>
  <c r="G144" i="3"/>
  <c r="M144" i="3" s="1"/>
  <c r="G143" i="3"/>
  <c r="G142" i="3"/>
  <c r="G141" i="3"/>
  <c r="M141" i="3" s="1"/>
  <c r="G140" i="3"/>
  <c r="G139" i="3"/>
  <c r="G138" i="3"/>
  <c r="G137" i="3"/>
  <c r="M137" i="3" s="1"/>
  <c r="G136" i="3"/>
  <c r="M136" i="3" s="1"/>
  <c r="G135" i="3"/>
  <c r="G134" i="3"/>
  <c r="M134" i="3" s="1"/>
  <c r="G133" i="3"/>
  <c r="G132" i="3"/>
  <c r="M132" i="3" s="1"/>
  <c r="G131" i="3"/>
  <c r="G130" i="3"/>
  <c r="M130" i="3" s="1"/>
  <c r="G129" i="3"/>
  <c r="G128" i="3"/>
  <c r="M128" i="3" s="1"/>
  <c r="G127" i="3"/>
  <c r="G126" i="3"/>
  <c r="M126" i="3" s="1"/>
  <c r="G125" i="3"/>
  <c r="M125" i="3" s="1"/>
  <c r="G124" i="3"/>
  <c r="M124" i="3"/>
  <c r="G123" i="3"/>
  <c r="M123" i="3" s="1"/>
  <c r="G122" i="3"/>
  <c r="M122" i="3" s="1"/>
  <c r="G121" i="3"/>
  <c r="G120" i="3"/>
  <c r="M120" i="3" s="1"/>
  <c r="G119" i="3"/>
  <c r="M119" i="3" s="1"/>
  <c r="G118" i="3"/>
  <c r="M118" i="3" s="1"/>
  <c r="G117" i="3"/>
  <c r="M117" i="3"/>
  <c r="G116" i="3"/>
  <c r="M116" i="3" s="1"/>
  <c r="G115" i="3"/>
  <c r="M115" i="3" s="1"/>
  <c r="G114" i="3"/>
  <c r="M114" i="3" s="1"/>
  <c r="G113" i="3"/>
  <c r="G112" i="3"/>
  <c r="M112" i="3" s="1"/>
  <c r="G111" i="3"/>
  <c r="M111" i="3" s="1"/>
  <c r="G110" i="3"/>
  <c r="M110" i="3" s="1"/>
  <c r="G109" i="3"/>
  <c r="G108" i="3"/>
  <c r="M108" i="3" s="1"/>
  <c r="G107" i="3"/>
  <c r="M107" i="3" s="1"/>
  <c r="G106" i="3"/>
  <c r="G105" i="3"/>
  <c r="G104" i="3"/>
  <c r="G103" i="3"/>
  <c r="M103" i="3" s="1"/>
  <c r="G102" i="3"/>
  <c r="G101" i="3"/>
  <c r="M101" i="3" s="1"/>
  <c r="G100" i="3"/>
  <c r="M100" i="3" s="1"/>
  <c r="G99" i="3"/>
  <c r="M99" i="3" s="1"/>
  <c r="G98" i="3"/>
  <c r="G97" i="3"/>
  <c r="M97" i="3" s="1"/>
  <c r="G96" i="3"/>
  <c r="M96" i="3" s="1"/>
  <c r="G95" i="3"/>
  <c r="M95" i="3" s="1"/>
  <c r="G94" i="3"/>
  <c r="G93" i="3"/>
  <c r="M93" i="3" s="1"/>
  <c r="G92" i="3"/>
  <c r="M92" i="3" s="1"/>
  <c r="G91" i="3"/>
  <c r="M91" i="3" s="1"/>
  <c r="G90" i="3"/>
  <c r="G89" i="3"/>
  <c r="M89" i="3" s="1"/>
  <c r="G88" i="3"/>
  <c r="M88" i="3" s="1"/>
  <c r="G87" i="3"/>
  <c r="M87" i="3" s="1"/>
  <c r="G86" i="3"/>
  <c r="M86" i="3" s="1"/>
  <c r="G85" i="3"/>
  <c r="M85" i="3" s="1"/>
  <c r="G84" i="3"/>
  <c r="G83" i="3"/>
  <c r="M83" i="3" s="1"/>
  <c r="G82" i="3"/>
  <c r="G81" i="3"/>
  <c r="M81" i="3" s="1"/>
  <c r="G80" i="3"/>
  <c r="M80" i="3" s="1"/>
  <c r="G79" i="3"/>
  <c r="M79" i="3" s="1"/>
  <c r="G78" i="3"/>
  <c r="G77" i="3"/>
  <c r="M77" i="3" s="1"/>
  <c r="G76" i="3"/>
  <c r="G75" i="3"/>
  <c r="G74" i="3"/>
  <c r="G73" i="3"/>
  <c r="M73" i="3" s="1"/>
  <c r="G72" i="3"/>
  <c r="G71" i="3"/>
  <c r="M71" i="3" s="1"/>
  <c r="G70" i="3"/>
  <c r="G69" i="3"/>
  <c r="M69" i="3" s="1"/>
  <c r="G68" i="3"/>
  <c r="M68" i="3" s="1"/>
  <c r="G67" i="3"/>
  <c r="G66" i="3"/>
  <c r="M66" i="3" s="1"/>
  <c r="G65" i="3"/>
  <c r="G64" i="3"/>
  <c r="M64" i="3" s="1"/>
  <c r="G63" i="3"/>
  <c r="M63" i="3" s="1"/>
  <c r="G62" i="3"/>
  <c r="M62" i="3" s="1"/>
  <c r="G61" i="3"/>
  <c r="M61" i="3" s="1"/>
  <c r="G60" i="3"/>
  <c r="M60" i="3" s="1"/>
  <c r="G59" i="3"/>
  <c r="G58" i="3"/>
  <c r="M58" i="3" s="1"/>
  <c r="G57" i="3"/>
  <c r="M57" i="3" s="1"/>
  <c r="G56" i="3"/>
  <c r="M56" i="3" s="1"/>
  <c r="G55" i="3"/>
  <c r="G54" i="3"/>
  <c r="M54" i="3" s="1"/>
  <c r="G53" i="3"/>
  <c r="G52" i="3"/>
  <c r="M52" i="3" s="1"/>
  <c r="G51" i="3"/>
  <c r="M51" i="3" s="1"/>
  <c r="G50" i="3"/>
  <c r="M50" i="3" s="1"/>
  <c r="G49" i="3"/>
  <c r="M49" i="3" s="1"/>
  <c r="G48" i="3"/>
  <c r="M48" i="3" s="1"/>
  <c r="G47" i="3"/>
  <c r="G46" i="3"/>
  <c r="M46" i="3" s="1"/>
  <c r="G45" i="3"/>
  <c r="M45" i="3" s="1"/>
  <c r="G44" i="3"/>
  <c r="M44" i="3" s="1"/>
  <c r="G43" i="3"/>
  <c r="G42" i="3"/>
  <c r="M42" i="3" s="1"/>
  <c r="G41" i="3"/>
  <c r="G40" i="3"/>
  <c r="M40" i="3" s="1"/>
  <c r="G39" i="3"/>
  <c r="M39" i="3" s="1"/>
  <c r="G38" i="3"/>
  <c r="M38" i="3" s="1"/>
  <c r="G37" i="3"/>
  <c r="M37" i="3" s="1"/>
  <c r="G36" i="3"/>
  <c r="G35" i="3"/>
  <c r="M35" i="3" s="1"/>
  <c r="G34" i="3"/>
  <c r="G33" i="3"/>
  <c r="M33" i="3" s="1"/>
  <c r="G32" i="3"/>
  <c r="G31" i="3"/>
  <c r="G30" i="3"/>
  <c r="G29" i="3"/>
  <c r="G28" i="3"/>
  <c r="G27" i="3"/>
  <c r="G26" i="3"/>
  <c r="G25" i="3"/>
  <c r="G24" i="3"/>
  <c r="G23" i="3"/>
  <c r="G22" i="3"/>
  <c r="G21" i="3"/>
  <c r="G20" i="3"/>
  <c r="G19" i="3"/>
  <c r="G18" i="3"/>
  <c r="G17" i="3"/>
  <c r="M17" i="3"/>
  <c r="G16" i="3"/>
  <c r="M16" i="3"/>
  <c r="G15" i="3"/>
  <c r="G14" i="3"/>
  <c r="G13" i="3"/>
  <c r="M13" i="3"/>
  <c r="G12" i="3"/>
  <c r="B210" i="3"/>
  <c r="J210" i="3" s="1"/>
  <c r="C210" i="3"/>
  <c r="D210" i="3"/>
  <c r="B211" i="3"/>
  <c r="C211" i="3"/>
  <c r="I211" i="3" s="1"/>
  <c r="D211" i="3"/>
  <c r="B212" i="3"/>
  <c r="C212" i="3"/>
  <c r="D212" i="3"/>
  <c r="B213" i="3"/>
  <c r="C213" i="3"/>
  <c r="D213" i="3"/>
  <c r="B214" i="3"/>
  <c r="C214" i="3"/>
  <c r="D214" i="3"/>
  <c r="B215" i="3"/>
  <c r="C215" i="3"/>
  <c r="I215" i="3" s="1"/>
  <c r="D215" i="3"/>
  <c r="B216" i="3"/>
  <c r="C216" i="3"/>
  <c r="D216" i="3"/>
  <c r="J216" i="3" s="1"/>
  <c r="B217" i="3"/>
  <c r="C217" i="3"/>
  <c r="D217" i="3"/>
  <c r="B218" i="3"/>
  <c r="J218" i="3" s="1"/>
  <c r="C218" i="3"/>
  <c r="D218" i="3"/>
  <c r="B219" i="3"/>
  <c r="C219" i="3"/>
  <c r="I219" i="3" s="1"/>
  <c r="D219" i="3"/>
  <c r="B220" i="3"/>
  <c r="C220" i="3"/>
  <c r="D220" i="3"/>
  <c r="B221" i="3"/>
  <c r="C221" i="3"/>
  <c r="D221" i="3"/>
  <c r="B222" i="3"/>
  <c r="C222" i="3"/>
  <c r="D222" i="3"/>
  <c r="B223" i="3"/>
  <c r="C223" i="3"/>
  <c r="I223" i="3" s="1"/>
  <c r="D223" i="3"/>
  <c r="B224" i="3"/>
  <c r="C224" i="3"/>
  <c r="D224" i="3"/>
  <c r="B225" i="3"/>
  <c r="C225" i="3"/>
  <c r="D225" i="3"/>
  <c r="B226" i="3"/>
  <c r="J226" i="3" s="1"/>
  <c r="C226" i="3"/>
  <c r="D226" i="3"/>
  <c r="B227" i="3"/>
  <c r="C227" i="3"/>
  <c r="I227" i="3" s="1"/>
  <c r="D227" i="3"/>
  <c r="B228" i="3"/>
  <c r="C228" i="3"/>
  <c r="D228" i="3"/>
  <c r="J228" i="3" s="1"/>
  <c r="B229" i="3"/>
  <c r="C229" i="3"/>
  <c r="D229" i="3"/>
  <c r="B230" i="3"/>
  <c r="J230" i="3" s="1"/>
  <c r="C230" i="3"/>
  <c r="D230" i="3"/>
  <c r="B231" i="3"/>
  <c r="C231" i="3"/>
  <c r="D231" i="3"/>
  <c r="B232" i="3"/>
  <c r="C232" i="3"/>
  <c r="D232" i="3"/>
  <c r="B233" i="3"/>
  <c r="C233" i="3"/>
  <c r="D233" i="3"/>
  <c r="B234" i="3"/>
  <c r="J234" i="3" s="1"/>
  <c r="C234" i="3"/>
  <c r="D234" i="3"/>
  <c r="B235" i="3"/>
  <c r="C235" i="3"/>
  <c r="I235" i="3" s="1"/>
  <c r="D235" i="3"/>
  <c r="B236" i="3"/>
  <c r="C236" i="3"/>
  <c r="D236" i="3"/>
  <c r="J236" i="3" s="1"/>
  <c r="B237" i="3"/>
  <c r="C237" i="3"/>
  <c r="D237" i="3"/>
  <c r="B238" i="3"/>
  <c r="C238" i="3"/>
  <c r="D238" i="3"/>
  <c r="B239" i="3"/>
  <c r="C239" i="3"/>
  <c r="I239" i="3" s="1"/>
  <c r="D239" i="3"/>
  <c r="B240" i="3"/>
  <c r="C240" i="3"/>
  <c r="D240" i="3"/>
  <c r="B241" i="3"/>
  <c r="C241" i="3"/>
  <c r="D241" i="3"/>
  <c r="B242" i="3"/>
  <c r="C242" i="3"/>
  <c r="D242" i="3"/>
  <c r="B243" i="3"/>
  <c r="C243" i="3"/>
  <c r="I243" i="3" s="1"/>
  <c r="D243" i="3"/>
  <c r="B244" i="3"/>
  <c r="C244" i="3"/>
  <c r="D244" i="3"/>
  <c r="J244" i="3" s="1"/>
  <c r="B245" i="3"/>
  <c r="C245" i="3"/>
  <c r="D245" i="3"/>
  <c r="B246" i="3"/>
  <c r="J246" i="3" s="1"/>
  <c r="C246" i="3"/>
  <c r="D246" i="3"/>
  <c r="B247" i="3"/>
  <c r="C247" i="3"/>
  <c r="D247" i="3"/>
  <c r="B248" i="3"/>
  <c r="C248" i="3"/>
  <c r="D248" i="3"/>
  <c r="J248" i="3" s="1"/>
  <c r="B249" i="3"/>
  <c r="C249" i="3"/>
  <c r="D249" i="3"/>
  <c r="B250" i="3"/>
  <c r="C250" i="3"/>
  <c r="D250" i="3"/>
  <c r="B251" i="3"/>
  <c r="C251" i="3"/>
  <c r="I251" i="3" s="1"/>
  <c r="D251" i="3"/>
  <c r="B252" i="3"/>
  <c r="C252" i="3"/>
  <c r="D252" i="3"/>
  <c r="J252" i="3" s="1"/>
  <c r="B253" i="3"/>
  <c r="C253" i="3"/>
  <c r="D253" i="3"/>
  <c r="B254" i="3"/>
  <c r="I254" i="3" s="1"/>
  <c r="C254" i="3"/>
  <c r="D254" i="3"/>
  <c r="B255" i="3"/>
  <c r="C255" i="3"/>
  <c r="I255" i="3" s="1"/>
  <c r="D255" i="3"/>
  <c r="B256" i="3"/>
  <c r="C256" i="3"/>
  <c r="D256" i="3"/>
  <c r="J256" i="3" s="1"/>
  <c r="B257" i="3"/>
  <c r="C257" i="3"/>
  <c r="D257" i="3"/>
  <c r="B258" i="3"/>
  <c r="J258" i="3" s="1"/>
  <c r="C258" i="3"/>
  <c r="D258" i="3"/>
  <c r="B259" i="3"/>
  <c r="C259" i="3"/>
  <c r="I259" i="3" s="1"/>
  <c r="D259" i="3"/>
  <c r="B260" i="3"/>
  <c r="C260" i="3"/>
  <c r="D260" i="3"/>
  <c r="J260" i="3" s="1"/>
  <c r="B261" i="3"/>
  <c r="C261" i="3"/>
  <c r="D261" i="3"/>
  <c r="B262" i="3"/>
  <c r="J262" i="3" s="1"/>
  <c r="C262" i="3"/>
  <c r="D262" i="3"/>
  <c r="B263" i="3"/>
  <c r="C263" i="3"/>
  <c r="D263" i="3"/>
  <c r="B264" i="3"/>
  <c r="C264" i="3"/>
  <c r="D264" i="3"/>
  <c r="J264" i="3" s="1"/>
  <c r="B265" i="3"/>
  <c r="C265" i="3"/>
  <c r="D265" i="3"/>
  <c r="B266" i="3"/>
  <c r="C266" i="3"/>
  <c r="D266" i="3"/>
  <c r="B267" i="3"/>
  <c r="C267" i="3"/>
  <c r="I267" i="3" s="1"/>
  <c r="D267" i="3"/>
  <c r="B268" i="3"/>
  <c r="C268" i="3"/>
  <c r="D268" i="3"/>
  <c r="J268" i="3" s="1"/>
  <c r="B269" i="3"/>
  <c r="C269" i="3"/>
  <c r="D269" i="3"/>
  <c r="B270" i="3"/>
  <c r="C270" i="3"/>
  <c r="D270" i="3"/>
  <c r="B271" i="3"/>
  <c r="C271" i="3"/>
  <c r="D271" i="3"/>
  <c r="B272" i="3"/>
  <c r="C272" i="3"/>
  <c r="D272" i="3"/>
  <c r="J272" i="3" s="1"/>
  <c r="B273" i="3"/>
  <c r="C273" i="3"/>
  <c r="D273" i="3"/>
  <c r="B274" i="3"/>
  <c r="C274" i="3"/>
  <c r="D274" i="3"/>
  <c r="B275" i="3"/>
  <c r="C275" i="3"/>
  <c r="I275" i="3" s="1"/>
  <c r="K275" i="3" s="1"/>
  <c r="D275" i="3"/>
  <c r="B276" i="3"/>
  <c r="C276" i="3"/>
  <c r="D276" i="3"/>
  <c r="J276" i="3" s="1"/>
  <c r="B277" i="3"/>
  <c r="C277" i="3"/>
  <c r="D277" i="3"/>
  <c r="B278" i="3"/>
  <c r="I278" i="3" s="1"/>
  <c r="C278" i="3"/>
  <c r="D278" i="3"/>
  <c r="B279" i="3"/>
  <c r="C279" i="3"/>
  <c r="I279" i="3" s="1"/>
  <c r="K279" i="3" s="1"/>
  <c r="D279" i="3"/>
  <c r="B280" i="3"/>
  <c r="C280" i="3"/>
  <c r="D280" i="3"/>
  <c r="J280" i="3" s="1"/>
  <c r="B281" i="3"/>
  <c r="C281" i="3"/>
  <c r="D281" i="3"/>
  <c r="B282" i="3"/>
  <c r="J282" i="3" s="1"/>
  <c r="C282" i="3"/>
  <c r="D282" i="3"/>
  <c r="B283" i="3"/>
  <c r="C283" i="3"/>
  <c r="I283" i="3" s="1"/>
  <c r="K283" i="3" s="1"/>
  <c r="D283" i="3"/>
  <c r="B284" i="3"/>
  <c r="C284" i="3"/>
  <c r="D284" i="3"/>
  <c r="B285" i="3"/>
  <c r="C285" i="3"/>
  <c r="D285" i="3"/>
  <c r="B286" i="3"/>
  <c r="C286" i="3"/>
  <c r="D286" i="3"/>
  <c r="B287" i="3"/>
  <c r="C287" i="3"/>
  <c r="I287" i="3" s="1"/>
  <c r="D287" i="3"/>
  <c r="B288" i="3"/>
  <c r="C288" i="3"/>
  <c r="D288" i="3"/>
  <c r="B289" i="3"/>
  <c r="C289" i="3"/>
  <c r="D289" i="3"/>
  <c r="B290" i="3"/>
  <c r="C290" i="3"/>
  <c r="D290" i="3"/>
  <c r="B291" i="3"/>
  <c r="C291" i="3"/>
  <c r="D291" i="3"/>
  <c r="B292" i="3"/>
  <c r="C292" i="3"/>
  <c r="D292" i="3"/>
  <c r="B293" i="3"/>
  <c r="C293" i="3"/>
  <c r="D293" i="3"/>
  <c r="B294" i="3"/>
  <c r="I294" i="3" s="1"/>
  <c r="C294" i="3"/>
  <c r="D294" i="3"/>
  <c r="B295" i="3"/>
  <c r="C295" i="3"/>
  <c r="D295" i="3"/>
  <c r="B296" i="3"/>
  <c r="C296" i="3"/>
  <c r="D296" i="3"/>
  <c r="J296" i="3" s="1"/>
  <c r="B297" i="3"/>
  <c r="C297" i="3"/>
  <c r="D297" i="3"/>
  <c r="B298" i="3"/>
  <c r="J298" i="3" s="1"/>
  <c r="C298" i="3"/>
  <c r="D298" i="3"/>
  <c r="B299" i="3"/>
  <c r="C299" i="3"/>
  <c r="I299" i="3" s="1"/>
  <c r="D299" i="3"/>
  <c r="B300" i="3"/>
  <c r="C300" i="3"/>
  <c r="D300" i="3"/>
  <c r="B301" i="3"/>
  <c r="I301" i="3"/>
  <c r="C301" i="3"/>
  <c r="D301" i="3"/>
  <c r="J301" i="3" s="1"/>
  <c r="K301" i="3" s="1"/>
  <c r="B302" i="3"/>
  <c r="C302" i="3"/>
  <c r="I302" i="3" s="1"/>
  <c r="D302" i="3"/>
  <c r="B303" i="3"/>
  <c r="J303" i="3" s="1"/>
  <c r="C303" i="3"/>
  <c r="D303" i="3"/>
  <c r="B304" i="3"/>
  <c r="J304" i="3" s="1"/>
  <c r="C304" i="3"/>
  <c r="D304" i="3"/>
  <c r="B305" i="3"/>
  <c r="C305" i="3"/>
  <c r="D305" i="3"/>
  <c r="B306" i="3"/>
  <c r="C306" i="3"/>
  <c r="D306" i="3"/>
  <c r="J306" i="3" s="1"/>
  <c r="B307" i="3"/>
  <c r="J307" i="3" s="1"/>
  <c r="C307" i="3"/>
  <c r="D307" i="3"/>
  <c r="B308" i="3"/>
  <c r="C308" i="3"/>
  <c r="D308" i="3"/>
  <c r="B309" i="3"/>
  <c r="C309" i="3"/>
  <c r="D309" i="3"/>
  <c r="B310" i="3"/>
  <c r="C310" i="3"/>
  <c r="D310" i="3"/>
  <c r="J310" i="3" s="1"/>
  <c r="B311" i="3"/>
  <c r="C311" i="3"/>
  <c r="D311" i="3"/>
  <c r="B312" i="3"/>
  <c r="C312" i="3"/>
  <c r="D312" i="3"/>
  <c r="B313" i="3"/>
  <c r="J313" i="3" s="1"/>
  <c r="C313" i="3"/>
  <c r="D313" i="3"/>
  <c r="B314" i="3"/>
  <c r="C314" i="3"/>
  <c r="D314" i="3"/>
  <c r="J314" i="3" s="1"/>
  <c r="B315" i="3"/>
  <c r="C315" i="3"/>
  <c r="D315" i="3"/>
  <c r="B316" i="3"/>
  <c r="C316" i="3"/>
  <c r="D316" i="3"/>
  <c r="B317" i="3"/>
  <c r="J317" i="3" s="1"/>
  <c r="C317" i="3"/>
  <c r="D317" i="3"/>
  <c r="B318" i="3"/>
  <c r="C318" i="3"/>
  <c r="D318" i="3"/>
  <c r="J318" i="3" s="1"/>
  <c r="B319" i="3"/>
  <c r="C319" i="3"/>
  <c r="D319" i="3"/>
  <c r="B320" i="3"/>
  <c r="C320" i="3"/>
  <c r="D320" i="3"/>
  <c r="B321" i="3"/>
  <c r="C321" i="3"/>
  <c r="D321" i="3"/>
  <c r="B322" i="3"/>
  <c r="C322" i="3"/>
  <c r="D322" i="3"/>
  <c r="B323" i="3"/>
  <c r="C323" i="3"/>
  <c r="D323" i="3"/>
  <c r="B324" i="3"/>
  <c r="J324" i="3" s="1"/>
  <c r="C324" i="3"/>
  <c r="D324" i="3"/>
  <c r="B325" i="3"/>
  <c r="C325" i="3"/>
  <c r="D325" i="3"/>
  <c r="B326" i="3"/>
  <c r="C326" i="3"/>
  <c r="D326" i="3"/>
  <c r="B327" i="3"/>
  <c r="C327" i="3"/>
  <c r="D327" i="3"/>
  <c r="B328" i="3"/>
  <c r="I328" i="3" s="1"/>
  <c r="C328" i="3"/>
  <c r="D328" i="3"/>
  <c r="B329" i="3"/>
  <c r="C329" i="3"/>
  <c r="I329" i="3" s="1"/>
  <c r="D329" i="3"/>
  <c r="B330" i="3"/>
  <c r="I330" i="3" s="1"/>
  <c r="C330" i="3"/>
  <c r="D330" i="3"/>
  <c r="B331" i="3"/>
  <c r="C331" i="3"/>
  <c r="D331" i="3"/>
  <c r="J331" i="3"/>
  <c r="B332" i="3"/>
  <c r="C332" i="3"/>
  <c r="D332" i="3"/>
  <c r="B333" i="3"/>
  <c r="C333" i="3"/>
  <c r="D333" i="3"/>
  <c r="B334" i="3"/>
  <c r="C334" i="3"/>
  <c r="D334" i="3"/>
  <c r="B335" i="3"/>
  <c r="I335" i="3" s="1"/>
  <c r="C335" i="3"/>
  <c r="D335" i="3"/>
  <c r="J335" i="3" s="1"/>
  <c r="K335" i="3" s="1"/>
  <c r="B336" i="3"/>
  <c r="C336" i="3"/>
  <c r="D336" i="3"/>
  <c r="B337" i="3"/>
  <c r="C337" i="3"/>
  <c r="D337" i="3"/>
  <c r="B338" i="3"/>
  <c r="C338" i="3"/>
  <c r="I338" i="3" s="1"/>
  <c r="D338" i="3"/>
  <c r="B339" i="3"/>
  <c r="C339" i="3"/>
  <c r="D339" i="3"/>
  <c r="B340" i="3"/>
  <c r="C340" i="3"/>
  <c r="D340" i="3"/>
  <c r="B341" i="3"/>
  <c r="C341" i="3"/>
  <c r="D341" i="3"/>
  <c r="B342" i="3"/>
  <c r="J342" i="3" s="1"/>
  <c r="C342" i="3"/>
  <c r="D342" i="3"/>
  <c r="B343" i="3"/>
  <c r="C343" i="3"/>
  <c r="I343" i="3" s="1"/>
  <c r="D343" i="3"/>
  <c r="B344" i="3"/>
  <c r="C344" i="3"/>
  <c r="D344" i="3"/>
  <c r="J344" i="3" s="1"/>
  <c r="B345" i="3"/>
  <c r="C345" i="3"/>
  <c r="D345" i="3"/>
  <c r="B346" i="3"/>
  <c r="I346" i="3" s="1"/>
  <c r="C346" i="3"/>
  <c r="D346" i="3"/>
  <c r="B347" i="3"/>
  <c r="J347" i="3" s="1"/>
  <c r="C347" i="3"/>
  <c r="I347" i="3" s="1"/>
  <c r="D347" i="3"/>
  <c r="B348" i="3"/>
  <c r="C348" i="3"/>
  <c r="D348" i="3"/>
  <c r="J348" i="3" s="1"/>
  <c r="B349" i="3"/>
  <c r="C349" i="3"/>
  <c r="D349" i="3"/>
  <c r="B350" i="3"/>
  <c r="C350" i="3"/>
  <c r="D350" i="3"/>
  <c r="B351" i="3"/>
  <c r="J351" i="3" s="1"/>
  <c r="C351" i="3"/>
  <c r="I351" i="3" s="1"/>
  <c r="K351" i="3" s="1"/>
  <c r="D351" i="3"/>
  <c r="B352" i="3"/>
  <c r="C352" i="3"/>
  <c r="D352" i="3"/>
  <c r="B353" i="3"/>
  <c r="C353" i="3"/>
  <c r="D353" i="3"/>
  <c r="B354" i="3"/>
  <c r="J354" i="3" s="1"/>
  <c r="C354" i="3"/>
  <c r="D354" i="3"/>
  <c r="B355" i="3"/>
  <c r="C355" i="3"/>
  <c r="I355" i="3" s="1"/>
  <c r="D355" i="3"/>
  <c r="J355" i="3"/>
  <c r="B356" i="3"/>
  <c r="C356" i="3"/>
  <c r="D356" i="3"/>
  <c r="B357" i="3"/>
  <c r="C357" i="3"/>
  <c r="D357" i="3"/>
  <c r="B358" i="3"/>
  <c r="C358" i="3"/>
  <c r="I358" i="3" s="1"/>
  <c r="D358" i="3"/>
  <c r="J358" i="3" s="1"/>
  <c r="B359" i="3"/>
  <c r="C359" i="3"/>
  <c r="D359" i="3"/>
  <c r="B360" i="3"/>
  <c r="C360" i="3"/>
  <c r="D360" i="3"/>
  <c r="B361" i="3"/>
  <c r="C361" i="3"/>
  <c r="D361" i="3"/>
  <c r="J361" i="3" s="1"/>
  <c r="B362" i="3"/>
  <c r="C362" i="3"/>
  <c r="D362" i="3"/>
  <c r="B363" i="3"/>
  <c r="C363" i="3"/>
  <c r="D363" i="3"/>
  <c r="B364" i="3"/>
  <c r="J364" i="3" s="1"/>
  <c r="C364" i="3"/>
  <c r="I364" i="3" s="1"/>
  <c r="D364" i="3"/>
  <c r="B365" i="3"/>
  <c r="C365" i="3"/>
  <c r="D365" i="3"/>
  <c r="B366" i="3"/>
  <c r="C366" i="3"/>
  <c r="D366" i="3"/>
  <c r="J366" i="3" s="1"/>
  <c r="B367" i="3"/>
  <c r="C367" i="3"/>
  <c r="D367" i="3"/>
  <c r="B368" i="3"/>
  <c r="C368" i="3"/>
  <c r="D368" i="3"/>
  <c r="B369" i="3"/>
  <c r="I369" i="3" s="1"/>
  <c r="C369" i="3"/>
  <c r="D369" i="3"/>
  <c r="B370" i="3"/>
  <c r="C370" i="3"/>
  <c r="D370" i="3"/>
  <c r="B371" i="3"/>
  <c r="C371" i="3"/>
  <c r="D371" i="3"/>
  <c r="J371" i="3" s="1"/>
  <c r="B372" i="3"/>
  <c r="I372" i="3" s="1"/>
  <c r="C372" i="3"/>
  <c r="D372" i="3"/>
  <c r="B373" i="3"/>
  <c r="J373" i="3" s="1"/>
  <c r="C373" i="3"/>
  <c r="D373" i="3"/>
  <c r="B374" i="3"/>
  <c r="C374" i="3"/>
  <c r="D374" i="3"/>
  <c r="B375" i="3"/>
  <c r="C375" i="3"/>
  <c r="I375" i="3" s="1"/>
  <c r="D375" i="3"/>
  <c r="J375" i="3"/>
  <c r="K375" i="3" s="1"/>
  <c r="B376" i="3"/>
  <c r="C376" i="3"/>
  <c r="I376" i="3" s="1"/>
  <c r="D376" i="3"/>
  <c r="B377" i="3"/>
  <c r="C377" i="3"/>
  <c r="D377" i="3"/>
  <c r="B378" i="3"/>
  <c r="C378" i="3"/>
  <c r="D378" i="3"/>
  <c r="B379" i="3"/>
  <c r="C379" i="3"/>
  <c r="D379" i="3"/>
  <c r="B380" i="3"/>
  <c r="C380" i="3"/>
  <c r="D380" i="3"/>
  <c r="B381" i="3"/>
  <c r="C381" i="3"/>
  <c r="D381" i="3"/>
  <c r="B382" i="3"/>
  <c r="C382" i="3"/>
  <c r="D382" i="3"/>
  <c r="B383" i="3"/>
  <c r="C383" i="3"/>
  <c r="D383" i="3"/>
  <c r="B384" i="3"/>
  <c r="C384" i="3"/>
  <c r="D384" i="3"/>
  <c r="B385" i="3"/>
  <c r="C385" i="3"/>
  <c r="D385" i="3"/>
  <c r="B386" i="3"/>
  <c r="C386" i="3"/>
  <c r="D386" i="3"/>
  <c r="B387" i="3"/>
  <c r="C387" i="3"/>
  <c r="D387" i="3"/>
  <c r="B388" i="3"/>
  <c r="C388" i="3"/>
  <c r="D388" i="3"/>
  <c r="B389" i="3"/>
  <c r="J389" i="3" s="1"/>
  <c r="C389" i="3"/>
  <c r="D389" i="3"/>
  <c r="B390" i="3"/>
  <c r="C390" i="3"/>
  <c r="D390" i="3"/>
  <c r="B391" i="3"/>
  <c r="J391" i="3" s="1"/>
  <c r="C391" i="3"/>
  <c r="D391" i="3"/>
  <c r="B392" i="3"/>
  <c r="C392" i="3"/>
  <c r="D392" i="3"/>
  <c r="J392" i="3" s="1"/>
  <c r="B393" i="3"/>
  <c r="C393" i="3"/>
  <c r="D393" i="3"/>
  <c r="B394" i="3"/>
  <c r="C394" i="3"/>
  <c r="D394" i="3"/>
  <c r="B395" i="3"/>
  <c r="J395" i="3" s="1"/>
  <c r="C395" i="3"/>
  <c r="I395" i="3" s="1"/>
  <c r="K395" i="3" s="1"/>
  <c r="D395" i="3"/>
  <c r="B396" i="3"/>
  <c r="C396" i="3"/>
  <c r="D396" i="3"/>
  <c r="B397" i="3"/>
  <c r="C397" i="3"/>
  <c r="I397" i="3" s="1"/>
  <c r="D397" i="3"/>
  <c r="B398" i="3"/>
  <c r="C398" i="3"/>
  <c r="D398" i="3"/>
  <c r="B399" i="3"/>
  <c r="C399" i="3"/>
  <c r="D399" i="3"/>
  <c r="B400" i="3"/>
  <c r="C400" i="3"/>
  <c r="D400" i="3"/>
  <c r="B401" i="3"/>
  <c r="I401" i="3"/>
  <c r="C401" i="3"/>
  <c r="D401" i="3"/>
  <c r="J401" i="3" s="1"/>
  <c r="B402" i="3"/>
  <c r="C402" i="3"/>
  <c r="I402" i="3" s="1"/>
  <c r="D402" i="3"/>
  <c r="B403" i="3"/>
  <c r="C403" i="3"/>
  <c r="D403" i="3"/>
  <c r="B404" i="3"/>
  <c r="C404" i="3"/>
  <c r="D404" i="3"/>
  <c r="B405" i="3"/>
  <c r="C405" i="3"/>
  <c r="D405" i="3"/>
  <c r="B406" i="3"/>
  <c r="C406" i="3"/>
  <c r="D406" i="3"/>
  <c r="B407" i="3"/>
  <c r="J407" i="3" s="1"/>
  <c r="C407" i="3"/>
  <c r="D407" i="3"/>
  <c r="B408" i="3"/>
  <c r="J408" i="3" s="1"/>
  <c r="C408" i="3"/>
  <c r="D408" i="3"/>
  <c r="B409" i="3"/>
  <c r="C409" i="3"/>
  <c r="D409" i="3"/>
  <c r="V25" i="11"/>
  <c r="V24" i="11"/>
  <c r="V22" i="11"/>
  <c r="V21" i="11"/>
  <c r="V20" i="11"/>
  <c r="V17" i="11"/>
  <c r="V16" i="11"/>
  <c r="V13" i="11"/>
  <c r="V12" i="11"/>
  <c r="V9" i="11"/>
  <c r="H17" i="11"/>
  <c r="H24" i="11"/>
  <c r="H20" i="11"/>
  <c r="H16" i="11"/>
  <c r="H23" i="11"/>
  <c r="H19" i="11"/>
  <c r="H15" i="11"/>
  <c r="H11" i="11"/>
  <c r="H9" i="11"/>
  <c r="Q5" i="11"/>
  <c r="U5" i="11" s="1"/>
  <c r="Q3" i="11"/>
  <c r="A8" i="15" s="1"/>
  <c r="Q2" i="11"/>
  <c r="E2" i="20" s="1"/>
  <c r="C3" i="11"/>
  <c r="R1" i="18" s="1"/>
  <c r="C2" i="11"/>
  <c r="C4" i="19" s="1"/>
  <c r="B5" i="13"/>
  <c r="C5" i="13"/>
  <c r="D5" i="13"/>
  <c r="E5" i="13"/>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CO5" i="13"/>
  <c r="CP5" i="13"/>
  <c r="CQ5" i="13"/>
  <c r="CR5" i="13"/>
  <c r="CS5" i="13"/>
  <c r="CT5" i="13"/>
  <c r="CU5" i="13"/>
  <c r="CV5" i="13"/>
  <c r="CW5" i="13"/>
  <c r="CX5" i="13"/>
  <c r="CY5" i="13"/>
  <c r="CZ5" i="13"/>
  <c r="DA5" i="13"/>
  <c r="DB5" i="13"/>
  <c r="DC5" i="13"/>
  <c r="DD5" i="13"/>
  <c r="DE5" i="13"/>
  <c r="DF5" i="13"/>
  <c r="DG5" i="13"/>
  <c r="DH5" i="13"/>
  <c r="DI5" i="13"/>
  <c r="DJ5" i="13"/>
  <c r="DK5" i="13"/>
  <c r="DL5" i="13"/>
  <c r="DM5" i="13"/>
  <c r="DN5" i="13"/>
  <c r="DO5" i="13"/>
  <c r="DP5" i="13"/>
  <c r="DQ5" i="13"/>
  <c r="DR5" i="13"/>
  <c r="DS5" i="13"/>
  <c r="DT5" i="13"/>
  <c r="DU5" i="13"/>
  <c r="DV5" i="13"/>
  <c r="DW5" i="13"/>
  <c r="DX5" i="13"/>
  <c r="DY5" i="13"/>
  <c r="DZ5" i="13"/>
  <c r="EA5" i="13"/>
  <c r="EB5" i="13"/>
  <c r="EC5" i="13"/>
  <c r="ED5" i="13"/>
  <c r="EE5" i="13"/>
  <c r="EF5" i="13"/>
  <c r="EG5" i="13"/>
  <c r="EH5" i="13"/>
  <c r="EI5" i="13"/>
  <c r="EJ5" i="13"/>
  <c r="EK5" i="13"/>
  <c r="EL5" i="13"/>
  <c r="EM5" i="13"/>
  <c r="EN5" i="13"/>
  <c r="EO5" i="13"/>
  <c r="EP5" i="13"/>
  <c r="EQ5" i="13"/>
  <c r="ER5" i="13"/>
  <c r="ES5" i="13"/>
  <c r="ET5" i="13"/>
  <c r="EU5" i="13"/>
  <c r="EV5" i="13"/>
  <c r="EW5" i="13"/>
  <c r="EX5" i="13"/>
  <c r="EY5" i="13"/>
  <c r="EZ5" i="13"/>
  <c r="FA5" i="13"/>
  <c r="FB5" i="13"/>
  <c r="FC5" i="13"/>
  <c r="FD5" i="13"/>
  <c r="FE5" i="13"/>
  <c r="FF5" i="13"/>
  <c r="FG5" i="13"/>
  <c r="FH5" i="13"/>
  <c r="FI5" i="13"/>
  <c r="FJ5" i="13"/>
  <c r="FK5" i="13"/>
  <c r="FL5" i="13"/>
  <c r="FM5" i="13"/>
  <c r="FN5" i="13"/>
  <c r="FO5" i="13"/>
  <c r="FP5" i="13"/>
  <c r="FQ5" i="13"/>
  <c r="FR5" i="13"/>
  <c r="FS5" i="13"/>
  <c r="FT5" i="13"/>
  <c r="FU5" i="13"/>
  <c r="FV5" i="13"/>
  <c r="FW5" i="13"/>
  <c r="FX5" i="13"/>
  <c r="FY5" i="13"/>
  <c r="FZ5" i="13"/>
  <c r="GA5" i="13"/>
  <c r="GB5" i="13"/>
  <c r="GC5" i="13"/>
  <c r="GD5" i="13"/>
  <c r="GE5" i="13"/>
  <c r="GF5" i="13"/>
  <c r="GG5" i="13"/>
  <c r="GH5" i="13"/>
  <c r="GI5" i="13"/>
  <c r="GJ5" i="13"/>
  <c r="GK5" i="13"/>
  <c r="GL5" i="13"/>
  <c r="GM5" i="13"/>
  <c r="GN5" i="13"/>
  <c r="GO5" i="13"/>
  <c r="GP5" i="13"/>
  <c r="GQ5" i="13"/>
  <c r="GR5" i="13"/>
  <c r="GS5" i="13"/>
  <c r="GT5" i="13"/>
  <c r="GU5" i="13"/>
  <c r="GV5" i="13"/>
  <c r="GW5" i="13"/>
  <c r="GX5" i="13"/>
  <c r="GY5" i="13"/>
  <c r="GZ5" i="13"/>
  <c r="HA5" i="13"/>
  <c r="HB5" i="13"/>
  <c r="HC5" i="13"/>
  <c r="HD5" i="13"/>
  <c r="HE5" i="13"/>
  <c r="HF5" i="13"/>
  <c r="HG5" i="13"/>
  <c r="HH5" i="13"/>
  <c r="HI5" i="13"/>
  <c r="HJ5" i="13"/>
  <c r="HK5" i="13"/>
  <c r="HL5" i="13"/>
  <c r="HM5" i="13"/>
  <c r="HN5" i="13"/>
  <c r="HO5" i="13"/>
  <c r="HP5" i="13"/>
  <c r="HQ5" i="13"/>
  <c r="HR5" i="13"/>
  <c r="HS5" i="13"/>
  <c r="HT5" i="13"/>
  <c r="HU5" i="13"/>
  <c r="HV5" i="13"/>
  <c r="HW5" i="13"/>
  <c r="HX5" i="13"/>
  <c r="HY5" i="13"/>
  <c r="HZ5" i="13"/>
  <c r="IA5" i="13"/>
  <c r="IB5" i="13"/>
  <c r="IC5" i="13"/>
  <c r="ID5" i="13"/>
  <c r="IE5" i="13"/>
  <c r="IF5" i="13"/>
  <c r="IG5" i="13"/>
  <c r="IH5" i="13"/>
  <c r="II5" i="13"/>
  <c r="IJ5" i="13"/>
  <c r="IK5" i="13"/>
  <c r="IL5" i="13"/>
  <c r="IM5" i="13"/>
  <c r="IN5" i="13"/>
  <c r="IO5" i="13"/>
  <c r="IP5" i="13"/>
  <c r="IQ5" i="13"/>
  <c r="IR5" i="13"/>
  <c r="IS5" i="13"/>
  <c r="F11" i="3"/>
  <c r="F12" i="3" s="1"/>
  <c r="J10" i="3"/>
  <c r="I10" i="3"/>
  <c r="I28" i="3"/>
  <c r="J28" i="3"/>
  <c r="I27" i="3"/>
  <c r="J27" i="3"/>
  <c r="I26" i="3"/>
  <c r="J26" i="3"/>
  <c r="I25" i="3"/>
  <c r="J25" i="3"/>
  <c r="I24" i="3"/>
  <c r="J24" i="3"/>
  <c r="I23" i="3"/>
  <c r="J23" i="3"/>
  <c r="I22" i="3"/>
  <c r="J22" i="3"/>
  <c r="I21" i="3"/>
  <c r="J21" i="3"/>
  <c r="I20" i="3"/>
  <c r="J20" i="3"/>
  <c r="I19" i="3"/>
  <c r="J19" i="3"/>
  <c r="I18" i="3"/>
  <c r="J18" i="3"/>
  <c r="I17" i="3"/>
  <c r="J17" i="3"/>
  <c r="I16" i="3"/>
  <c r="J16" i="3"/>
  <c r="I15" i="3"/>
  <c r="J15" i="3"/>
  <c r="I14" i="3"/>
  <c r="J14" i="3"/>
  <c r="K14" i="3" s="1"/>
  <c r="I13" i="3"/>
  <c r="J13" i="3"/>
  <c r="I12" i="3"/>
  <c r="J12" i="3"/>
  <c r="I11" i="3"/>
  <c r="J11" i="3"/>
  <c r="I29" i="3"/>
  <c r="J29" i="3"/>
  <c r="I30" i="3"/>
  <c r="J30" i="3"/>
  <c r="I31" i="3"/>
  <c r="J31" i="3"/>
  <c r="I32" i="3"/>
  <c r="J32" i="3"/>
  <c r="I33" i="3"/>
  <c r="J33" i="3"/>
  <c r="I34" i="3"/>
  <c r="J34" i="3"/>
  <c r="I35" i="3"/>
  <c r="J35" i="3"/>
  <c r="I36" i="3"/>
  <c r="J36" i="3"/>
  <c r="I37" i="3"/>
  <c r="J37" i="3"/>
  <c r="I38" i="3"/>
  <c r="J38" i="3"/>
  <c r="I39" i="3"/>
  <c r="J39" i="3"/>
  <c r="I40" i="3"/>
  <c r="J40" i="3"/>
  <c r="I41" i="3"/>
  <c r="J41" i="3"/>
  <c r="I42" i="3"/>
  <c r="J42" i="3"/>
  <c r="I43" i="3"/>
  <c r="J43" i="3"/>
  <c r="I44" i="3"/>
  <c r="J44" i="3"/>
  <c r="I45" i="3"/>
  <c r="J45" i="3"/>
  <c r="I46" i="3"/>
  <c r="J46" i="3"/>
  <c r="I47" i="3"/>
  <c r="J47" i="3"/>
  <c r="K47" i="3" s="1"/>
  <c r="I48" i="3"/>
  <c r="J48" i="3"/>
  <c r="I319" i="3"/>
  <c r="I263"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K170" i="3" s="1"/>
  <c r="I169" i="3"/>
  <c r="I168" i="3"/>
  <c r="I167" i="3"/>
  <c r="I166" i="3"/>
  <c r="I165" i="3"/>
  <c r="I164" i="3"/>
  <c r="I163" i="3"/>
  <c r="I162" i="3"/>
  <c r="K162" i="3" s="1"/>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K130" i="3" s="1"/>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J353" i="3"/>
  <c r="J291" i="3"/>
  <c r="J289" i="3"/>
  <c r="J287" i="3"/>
  <c r="J285" i="3"/>
  <c r="J283" i="3"/>
  <c r="J281" i="3"/>
  <c r="K281" i="3" s="1"/>
  <c r="J279" i="3"/>
  <c r="J277" i="3"/>
  <c r="J275" i="3"/>
  <c r="J273" i="3"/>
  <c r="J271" i="3"/>
  <c r="J269" i="3"/>
  <c r="K269" i="3" s="1"/>
  <c r="J267" i="3"/>
  <c r="J263" i="3"/>
  <c r="J261" i="3"/>
  <c r="J257" i="3"/>
  <c r="J255" i="3"/>
  <c r="J253" i="3"/>
  <c r="J249" i="3"/>
  <c r="J247" i="3"/>
  <c r="J245" i="3"/>
  <c r="J241" i="3"/>
  <c r="J239" i="3"/>
  <c r="J237" i="3"/>
  <c r="J235" i="3"/>
  <c r="J233" i="3"/>
  <c r="J231" i="3"/>
  <c r="J229" i="3"/>
  <c r="J227" i="3"/>
  <c r="J225" i="3"/>
  <c r="J223" i="3"/>
  <c r="J221" i="3"/>
  <c r="J219" i="3"/>
  <c r="J217" i="3"/>
  <c r="J213" i="3"/>
  <c r="J209" i="3"/>
  <c r="K209" i="3" s="1"/>
  <c r="J208" i="3"/>
  <c r="K208" i="3" s="1"/>
  <c r="J207" i="3"/>
  <c r="K207" i="3" s="1"/>
  <c r="J206" i="3"/>
  <c r="J205" i="3"/>
  <c r="J204" i="3"/>
  <c r="K204" i="3" s="1"/>
  <c r="J203" i="3"/>
  <c r="J202" i="3"/>
  <c r="J201" i="3"/>
  <c r="J200" i="3"/>
  <c r="K200" i="3" s="1"/>
  <c r="J199" i="3"/>
  <c r="J198" i="3"/>
  <c r="J197" i="3"/>
  <c r="K197" i="3" s="1"/>
  <c r="J196" i="3"/>
  <c r="K196" i="3" s="1"/>
  <c r="J195" i="3"/>
  <c r="K195" i="3" s="1"/>
  <c r="J194" i="3"/>
  <c r="J193" i="3"/>
  <c r="K193" i="3" s="1"/>
  <c r="J192" i="3"/>
  <c r="J191" i="3"/>
  <c r="K191" i="3" s="1"/>
  <c r="J190" i="3"/>
  <c r="J189" i="3"/>
  <c r="J188" i="3"/>
  <c r="K188" i="3" s="1"/>
  <c r="J187" i="3"/>
  <c r="K187" i="3" s="1"/>
  <c r="J186" i="3"/>
  <c r="J185" i="3"/>
  <c r="J184" i="3"/>
  <c r="J183" i="3"/>
  <c r="K183" i="3" s="1"/>
  <c r="J182" i="3"/>
  <c r="J181" i="3"/>
  <c r="J180" i="3"/>
  <c r="K180" i="3" s="1"/>
  <c r="J179" i="3"/>
  <c r="J178" i="3"/>
  <c r="J177" i="3"/>
  <c r="J176" i="3"/>
  <c r="J175" i="3"/>
  <c r="K175" i="3" s="1"/>
  <c r="J174" i="3"/>
  <c r="J173" i="3"/>
  <c r="K173" i="3" s="1"/>
  <c r="J172" i="3"/>
  <c r="K172" i="3" s="1"/>
  <c r="J171" i="3"/>
  <c r="K171" i="3" s="1"/>
  <c r="J170" i="3"/>
  <c r="J169" i="3"/>
  <c r="J168" i="3"/>
  <c r="K168" i="3" s="1"/>
  <c r="J167" i="3"/>
  <c r="K167" i="3" s="1"/>
  <c r="J166" i="3"/>
  <c r="J165" i="3"/>
  <c r="K165" i="3" s="1"/>
  <c r="J164" i="3"/>
  <c r="J163" i="3"/>
  <c r="K163" i="3" s="1"/>
  <c r="J162" i="3"/>
  <c r="J161" i="3"/>
  <c r="K161" i="3" s="1"/>
  <c r="J160" i="3"/>
  <c r="J159" i="3"/>
  <c r="K159" i="3" s="1"/>
  <c r="J158" i="3"/>
  <c r="J157" i="3"/>
  <c r="J156" i="3"/>
  <c r="J155" i="3"/>
  <c r="K155" i="3" s="1"/>
  <c r="J154" i="3"/>
  <c r="J153" i="3"/>
  <c r="J152" i="3"/>
  <c r="J151" i="3"/>
  <c r="K151" i="3" s="1"/>
  <c r="J150" i="3"/>
  <c r="J149" i="3"/>
  <c r="J148" i="3"/>
  <c r="J147" i="3"/>
  <c r="K147" i="3" s="1"/>
  <c r="J146" i="3"/>
  <c r="J145" i="3"/>
  <c r="K145" i="3" s="1"/>
  <c r="J144" i="3"/>
  <c r="J143" i="3"/>
  <c r="K143" i="3" s="1"/>
  <c r="J142" i="3"/>
  <c r="J141" i="3"/>
  <c r="J140" i="3"/>
  <c r="J139" i="3"/>
  <c r="K139" i="3" s="1"/>
  <c r="J138" i="3"/>
  <c r="J137" i="3"/>
  <c r="K137" i="3" s="1"/>
  <c r="J136" i="3"/>
  <c r="J135" i="3"/>
  <c r="K135" i="3" s="1"/>
  <c r="J134" i="3"/>
  <c r="J133" i="3"/>
  <c r="K133" i="3" s="1"/>
  <c r="J132" i="3"/>
  <c r="J131" i="3"/>
  <c r="K131" i="3" s="1"/>
  <c r="J130" i="3"/>
  <c r="J129" i="3"/>
  <c r="K129" i="3" s="1"/>
  <c r="J128" i="3"/>
  <c r="J127" i="3"/>
  <c r="K127" i="3" s="1"/>
  <c r="J126" i="3"/>
  <c r="K126" i="3"/>
  <c r="J125" i="3"/>
  <c r="J124" i="3"/>
  <c r="K124" i="3" s="1"/>
  <c r="J123" i="3"/>
  <c r="J122" i="3"/>
  <c r="K122" i="3" s="1"/>
  <c r="J121" i="3"/>
  <c r="J120" i="3"/>
  <c r="K120" i="3" s="1"/>
  <c r="J119" i="3"/>
  <c r="J118" i="3"/>
  <c r="J117" i="3"/>
  <c r="K117" i="3" s="1"/>
  <c r="J116" i="3"/>
  <c r="K116" i="3" s="1"/>
  <c r="J115" i="3"/>
  <c r="J114" i="3"/>
  <c r="J113" i="3"/>
  <c r="J112" i="3"/>
  <c r="J111" i="3"/>
  <c r="J110" i="3"/>
  <c r="K110" i="3" s="1"/>
  <c r="J109" i="3"/>
  <c r="K109" i="3" s="1"/>
  <c r="J108" i="3"/>
  <c r="K108" i="3" s="1"/>
  <c r="J107" i="3"/>
  <c r="J106" i="3"/>
  <c r="K106" i="3" s="1"/>
  <c r="J105" i="3"/>
  <c r="J104" i="3"/>
  <c r="K104" i="3" s="1"/>
  <c r="J103" i="3"/>
  <c r="J102" i="3"/>
  <c r="K102" i="3" s="1"/>
  <c r="J101" i="3"/>
  <c r="J100" i="3"/>
  <c r="K100" i="3" s="1"/>
  <c r="J99" i="3"/>
  <c r="J98" i="3"/>
  <c r="K98" i="3" s="1"/>
  <c r="J97" i="3"/>
  <c r="J96" i="3"/>
  <c r="K96" i="3" s="1"/>
  <c r="J95" i="3"/>
  <c r="J94" i="3"/>
  <c r="K94" i="3" s="1"/>
  <c r="J93" i="3"/>
  <c r="J92" i="3"/>
  <c r="K92" i="3" s="1"/>
  <c r="J91" i="3"/>
  <c r="J90" i="3"/>
  <c r="K90" i="3" s="1"/>
  <c r="J89" i="3"/>
  <c r="J88" i="3"/>
  <c r="K88" i="3" s="1"/>
  <c r="J87" i="3"/>
  <c r="J86" i="3"/>
  <c r="J85" i="3"/>
  <c r="J84" i="3"/>
  <c r="K84" i="3" s="1"/>
  <c r="J83" i="3"/>
  <c r="J82" i="3"/>
  <c r="K82" i="3" s="1"/>
  <c r="J81" i="3"/>
  <c r="J80" i="3"/>
  <c r="K80" i="3" s="1"/>
  <c r="J79" i="3"/>
  <c r="J78" i="3"/>
  <c r="K78" i="3" s="1"/>
  <c r="J77" i="3"/>
  <c r="J76" i="3"/>
  <c r="J75" i="3"/>
  <c r="K75" i="3" s="1"/>
  <c r="J74" i="3"/>
  <c r="K74" i="3" s="1"/>
  <c r="J73" i="3"/>
  <c r="J72" i="3"/>
  <c r="J71" i="3"/>
  <c r="K71" i="3" s="1"/>
  <c r="J70" i="3"/>
  <c r="J69" i="3"/>
  <c r="J68" i="3"/>
  <c r="J67" i="3"/>
  <c r="K67" i="3" s="1"/>
  <c r="J66" i="3"/>
  <c r="J65" i="3"/>
  <c r="J64" i="3"/>
  <c r="K64" i="3" s="1"/>
  <c r="J63" i="3"/>
  <c r="K63" i="3" s="1"/>
  <c r="J62" i="3"/>
  <c r="J61" i="3"/>
  <c r="J60" i="3"/>
  <c r="J59" i="3"/>
  <c r="K59" i="3" s="1"/>
  <c r="J58" i="3"/>
  <c r="J57" i="3"/>
  <c r="K57" i="3" s="1"/>
  <c r="J56" i="3"/>
  <c r="J55" i="3"/>
  <c r="K55" i="3" s="1"/>
  <c r="J54" i="3"/>
  <c r="J53" i="3"/>
  <c r="K53" i="3" s="1"/>
  <c r="J52" i="3"/>
  <c r="K52" i="3" s="1"/>
  <c r="J51" i="3"/>
  <c r="K51" i="3" s="1"/>
  <c r="J50" i="3"/>
  <c r="J49" i="3"/>
  <c r="K49" i="3" s="1"/>
  <c r="E11" i="3"/>
  <c r="E12" i="3" s="1"/>
  <c r="L10" i="3"/>
  <c r="G10" i="3"/>
  <c r="H10" i="3"/>
  <c r="N10" i="3" s="1"/>
  <c r="E3" i="3"/>
  <c r="F3" i="3"/>
  <c r="K125" i="3"/>
  <c r="K178" i="3"/>
  <c r="I404" i="3"/>
  <c r="J404" i="3"/>
  <c r="I396" i="3"/>
  <c r="I380" i="3"/>
  <c r="J380" i="3"/>
  <c r="J376" i="3"/>
  <c r="J372" i="3"/>
  <c r="J336" i="3"/>
  <c r="J332" i="3"/>
  <c r="J328" i="3"/>
  <c r="J326" i="3"/>
  <c r="I316" i="3"/>
  <c r="J292" i="3"/>
  <c r="I288" i="3"/>
  <c r="J288" i="3"/>
  <c r="K288" i="3" s="1"/>
  <c r="I284" i="3"/>
  <c r="J284" i="3"/>
  <c r="K284" i="3" s="1"/>
  <c r="I281" i="3"/>
  <c r="J278" i="3"/>
  <c r="K278" i="3" s="1"/>
  <c r="I277" i="3"/>
  <c r="I276" i="3"/>
  <c r="I273" i="3"/>
  <c r="I269" i="3"/>
  <c r="I268" i="3"/>
  <c r="K268" i="3" s="1"/>
  <c r="I265" i="3"/>
  <c r="K265" i="3" s="1"/>
  <c r="I264" i="3"/>
  <c r="I257" i="3"/>
  <c r="K257" i="3" s="1"/>
  <c r="I256" i="3"/>
  <c r="J254" i="3"/>
  <c r="I253" i="3"/>
  <c r="I252" i="3"/>
  <c r="I249" i="3"/>
  <c r="I248" i="3"/>
  <c r="I245" i="3"/>
  <c r="I244" i="3"/>
  <c r="J242" i="3"/>
  <c r="I240" i="3"/>
  <c r="J240" i="3"/>
  <c r="I237" i="3"/>
  <c r="I236" i="3"/>
  <c r="K236" i="3" s="1"/>
  <c r="J232" i="3"/>
  <c r="I228" i="3"/>
  <c r="I224" i="3"/>
  <c r="I220" i="3"/>
  <c r="I216" i="3"/>
  <c r="J214" i="3"/>
  <c r="J316" i="3"/>
  <c r="I233" i="3"/>
  <c r="K233" i="3"/>
  <c r="J388" i="3"/>
  <c r="I340" i="3"/>
  <c r="J340" i="3"/>
  <c r="J334" i="3"/>
  <c r="J300" i="3"/>
  <c r="J294" i="3"/>
  <c r="K294" i="3" s="1"/>
  <c r="J212" i="3"/>
  <c r="J356" i="3"/>
  <c r="I382" i="3"/>
  <c r="I366" i="3"/>
  <c r="I298" i="3"/>
  <c r="K298" i="3" s="1"/>
  <c r="M12" i="3"/>
  <c r="M14" i="3"/>
  <c r="M15" i="3"/>
  <c r="M18" i="3"/>
  <c r="M19" i="3"/>
  <c r="M20" i="3"/>
  <c r="M21" i="3"/>
  <c r="M22" i="3"/>
  <c r="M23" i="3"/>
  <c r="M24" i="3"/>
  <c r="M25" i="3"/>
  <c r="M26" i="3"/>
  <c r="M27" i="3"/>
  <c r="M28" i="3"/>
  <c r="M29" i="3"/>
  <c r="M30" i="3"/>
  <c r="M31" i="3"/>
  <c r="M32" i="3"/>
  <c r="M34" i="3"/>
  <c r="M36" i="3"/>
  <c r="M41" i="3"/>
  <c r="M43" i="3"/>
  <c r="M47" i="3"/>
  <c r="M53" i="3"/>
  <c r="M55" i="3"/>
  <c r="M59" i="3"/>
  <c r="M65" i="3"/>
  <c r="M67" i="3"/>
  <c r="M70" i="3"/>
  <c r="M72" i="3"/>
  <c r="M74" i="3"/>
  <c r="M75" i="3"/>
  <c r="M76" i="3"/>
  <c r="M78" i="3"/>
  <c r="M82" i="3"/>
  <c r="M84" i="3"/>
  <c r="M90" i="3"/>
  <c r="M94" i="3"/>
  <c r="M98" i="3"/>
  <c r="M102" i="3"/>
  <c r="M104" i="3"/>
  <c r="M105" i="3"/>
  <c r="M106" i="3"/>
  <c r="M109" i="3"/>
  <c r="M113" i="3"/>
  <c r="M121" i="3"/>
  <c r="M127" i="3"/>
  <c r="M129" i="3"/>
  <c r="M131" i="3"/>
  <c r="M133" i="3"/>
  <c r="M135" i="3"/>
  <c r="M138" i="3"/>
  <c r="M139" i="3"/>
  <c r="M140" i="3"/>
  <c r="M142" i="3"/>
  <c r="M143" i="3"/>
  <c r="M146" i="3"/>
  <c r="M147" i="3"/>
  <c r="M148" i="3"/>
  <c r="M149" i="3"/>
  <c r="M150" i="3"/>
  <c r="M151" i="3"/>
  <c r="M152" i="3"/>
  <c r="M154" i="3"/>
  <c r="M155" i="3"/>
  <c r="M159" i="3"/>
  <c r="M160" i="3"/>
  <c r="M161" i="3"/>
  <c r="M164" i="3"/>
  <c r="M166" i="3"/>
  <c r="M168" i="3"/>
  <c r="M170" i="3"/>
  <c r="M172" i="3"/>
  <c r="M174" i="3"/>
  <c r="M179" i="3"/>
  <c r="M180" i="3"/>
  <c r="M181" i="3"/>
  <c r="M183" i="3"/>
  <c r="M186" i="3"/>
  <c r="M187" i="3"/>
  <c r="M188" i="3"/>
  <c r="M190" i="3"/>
  <c r="M191" i="3"/>
  <c r="M192" i="3"/>
  <c r="M193" i="3"/>
  <c r="M194" i="3"/>
  <c r="M195" i="3"/>
  <c r="M196" i="3"/>
  <c r="M198" i="3"/>
  <c r="M200" i="3"/>
  <c r="M207" i="3"/>
  <c r="I246" i="3"/>
  <c r="K246" i="3" s="1"/>
  <c r="I210" i="3"/>
  <c r="K210" i="3" s="1"/>
  <c r="I327" i="3"/>
  <c r="I247" i="3"/>
  <c r="K247" i="3" s="1"/>
  <c r="I315" i="3"/>
  <c r="I383" i="3"/>
  <c r="I230" i="3"/>
  <c r="K230" i="3" s="1"/>
  <c r="I292" i="3"/>
  <c r="I280" i="3"/>
  <c r="I307" i="3"/>
  <c r="I231" i="3"/>
  <c r="I371" i="3"/>
  <c r="I282" i="3"/>
  <c r="K282" i="3" s="1"/>
  <c r="K99" i="3"/>
  <c r="K199" i="3"/>
  <c r="K12" i="3"/>
  <c r="K36" i="3"/>
  <c r="K34" i="3"/>
  <c r="K32" i="3"/>
  <c r="K30" i="3"/>
  <c r="K15" i="3"/>
  <c r="K17" i="3"/>
  <c r="K23" i="3"/>
  <c r="J396" i="3"/>
  <c r="K396" i="3" s="1"/>
  <c r="I385" i="3"/>
  <c r="K103" i="3"/>
  <c r="K111" i="3"/>
  <c r="K280" i="3"/>
  <c r="I337" i="3"/>
  <c r="I300" i="3"/>
  <c r="J297" i="3"/>
  <c r="I296" i="3"/>
  <c r="J293" i="3"/>
  <c r="J215" i="3"/>
  <c r="J394" i="3"/>
  <c r="I229" i="3"/>
  <c r="I225" i="3"/>
  <c r="K107" i="3"/>
  <c r="K115" i="3"/>
  <c r="K123" i="3"/>
  <c r="K179" i="3"/>
  <c r="J409" i="3"/>
  <c r="K112" i="3"/>
  <c r="K132" i="3"/>
  <c r="K164" i="3"/>
  <c r="K176" i="3"/>
  <c r="I359" i="3"/>
  <c r="I242" i="3"/>
  <c r="I234" i="3"/>
  <c r="J224" i="3"/>
  <c r="J220" i="3"/>
  <c r="K11" i="3"/>
  <c r="M10" i="3"/>
  <c r="G11" i="3"/>
  <c r="M11" i="3" s="1"/>
  <c r="K72" i="3"/>
  <c r="K140" i="3"/>
  <c r="K144" i="3"/>
  <c r="K69" i="3"/>
  <c r="K97" i="3"/>
  <c r="K177" i="3"/>
  <c r="K181" i="3"/>
  <c r="K85" i="3"/>
  <c r="K93" i="3"/>
  <c r="K189" i="3"/>
  <c r="K48" i="3"/>
  <c r="K44" i="3"/>
  <c r="K40" i="3"/>
  <c r="K13" i="3"/>
  <c r="J370" i="3"/>
  <c r="I349" i="3"/>
  <c r="I341" i="3"/>
  <c r="J315" i="3"/>
  <c r="K61" i="3"/>
  <c r="K81" i="3"/>
  <c r="K113" i="3"/>
  <c r="K121" i="3"/>
  <c r="K153" i="3"/>
  <c r="K169" i="3"/>
  <c r="K237" i="3"/>
  <c r="K87" i="3"/>
  <c r="K91" i="3"/>
  <c r="K203" i="3"/>
  <c r="K18" i="3"/>
  <c r="J382" i="3"/>
  <c r="I377" i="3"/>
  <c r="J369" i="3"/>
  <c r="I293" i="3"/>
  <c r="I289" i="3"/>
  <c r="J265" i="3"/>
  <c r="I261" i="3"/>
  <c r="J259" i="3"/>
  <c r="J251" i="3"/>
  <c r="I250" i="3"/>
  <c r="J243" i="3"/>
  <c r="J211" i="3"/>
  <c r="I406" i="3"/>
  <c r="I336" i="3"/>
  <c r="I291" i="3"/>
  <c r="K291" i="3" s="1"/>
  <c r="I271" i="3"/>
  <c r="K271" i="3" s="1"/>
  <c r="I221" i="3"/>
  <c r="K221" i="3"/>
  <c r="K10" i="3"/>
  <c r="J299" i="3"/>
  <c r="I295" i="3"/>
  <c r="K295" i="3" s="1"/>
  <c r="J295" i="3"/>
  <c r="I226" i="3"/>
  <c r="I218" i="3"/>
  <c r="I407" i="3"/>
  <c r="K407" i="3" s="1"/>
  <c r="K296" i="3"/>
  <c r="K128" i="3"/>
  <c r="K166" i="3"/>
  <c r="I217" i="3"/>
  <c r="K60" i="3"/>
  <c r="K95" i="3"/>
  <c r="K192" i="3"/>
  <c r="K287" i="3"/>
  <c r="J399" i="3"/>
  <c r="I345" i="3"/>
  <c r="K345" i="3" s="1"/>
  <c r="J345" i="3"/>
  <c r="K316" i="3"/>
  <c r="K76" i="3"/>
  <c r="K79" i="3"/>
  <c r="K83" i="3"/>
  <c r="K142" i="3"/>
  <c r="K38" i="3"/>
  <c r="K25" i="3"/>
  <c r="K27" i="3"/>
  <c r="J386" i="3"/>
  <c r="I381" i="3"/>
  <c r="J338" i="3"/>
  <c r="K338" i="3" s="1"/>
  <c r="J322" i="3"/>
  <c r="I310" i="3"/>
  <c r="I262" i="3"/>
  <c r="K262" i="3" s="1"/>
  <c r="I258" i="3"/>
  <c r="K258" i="3" s="1"/>
  <c r="I241" i="3"/>
  <c r="I213" i="3"/>
  <c r="K149" i="3"/>
  <c r="K157" i="3"/>
  <c r="K185" i="3"/>
  <c r="K66" i="3"/>
  <c r="K73" i="3"/>
  <c r="K77" i="3"/>
  <c r="K89" i="3"/>
  <c r="K101" i="3"/>
  <c r="K105" i="3"/>
  <c r="K150" i="3"/>
  <c r="K184" i="3"/>
  <c r="K43" i="3"/>
  <c r="K26" i="3"/>
  <c r="J378" i="3"/>
  <c r="I297" i="3"/>
  <c r="I285" i="3"/>
  <c r="I272" i="3"/>
  <c r="I260" i="3"/>
  <c r="K46" i="3"/>
  <c r="K42" i="3"/>
  <c r="K19" i="3"/>
  <c r="K21" i="3"/>
  <c r="I321" i="3"/>
  <c r="I313" i="3"/>
  <c r="I212" i="3"/>
  <c r="K212" i="3" s="1"/>
  <c r="K119" i="3"/>
  <c r="A11" i="3"/>
  <c r="A12" i="3" s="1"/>
  <c r="J406" i="3"/>
  <c r="K406" i="3" s="1"/>
  <c r="J402" i="3"/>
  <c r="I378" i="3"/>
  <c r="K378" i="3" s="1"/>
  <c r="K293" i="3"/>
  <c r="K299" i="3"/>
  <c r="F13" i="3"/>
  <c r="F14" i="3" s="1"/>
  <c r="F15" i="3" s="1"/>
  <c r="Q23" i="11"/>
  <c r="R48" i="15" s="1"/>
  <c r="Y11" i="18" s="1"/>
  <c r="I350" i="3" l="1"/>
  <c r="J350" i="3"/>
  <c r="K217" i="3"/>
  <c r="J346" i="3"/>
  <c r="K50" i="3"/>
  <c r="K54" i="3"/>
  <c r="K70" i="3"/>
  <c r="K263" i="3"/>
  <c r="Q7" i="11"/>
  <c r="T10" i="15" s="1"/>
  <c r="B13" i="11"/>
  <c r="B9" i="20" s="1"/>
  <c r="K372" i="3"/>
  <c r="J290" i="3"/>
  <c r="I290" i="3"/>
  <c r="J286" i="3"/>
  <c r="I286" i="3"/>
  <c r="I274" i="3"/>
  <c r="K274" i="3" s="1"/>
  <c r="J274" i="3"/>
  <c r="J270" i="3"/>
  <c r="I270" i="3"/>
  <c r="J266" i="3"/>
  <c r="I266" i="3"/>
  <c r="K259" i="3"/>
  <c r="K251" i="3"/>
  <c r="J250" i="3"/>
  <c r="K250" i="3" s="1"/>
  <c r="K243" i="3"/>
  <c r="K242" i="3"/>
  <c r="J238" i="3"/>
  <c r="I238" i="3"/>
  <c r="K226" i="3"/>
  <c r="I222" i="3"/>
  <c r="J222" i="3"/>
  <c r="I214" i="3"/>
  <c r="K214" i="3"/>
  <c r="K211" i="3"/>
  <c r="K241" i="3"/>
  <c r="K225" i="3"/>
  <c r="H11" i="3"/>
  <c r="H12" i="3" s="1"/>
  <c r="H13" i="3" s="1"/>
  <c r="K182" i="3"/>
  <c r="K190" i="3"/>
  <c r="K198" i="3"/>
  <c r="K202" i="3"/>
  <c r="K206" i="3"/>
  <c r="K56" i="3"/>
  <c r="K68" i="3"/>
  <c r="J341" i="3"/>
  <c r="K341" i="3" s="1"/>
  <c r="K336" i="3"/>
  <c r="K369" i="3"/>
  <c r="K215" i="3"/>
  <c r="K300" i="3"/>
  <c r="K253" i="3"/>
  <c r="K404" i="3"/>
  <c r="K146" i="3"/>
  <c r="K158" i="3"/>
  <c r="K255" i="3"/>
  <c r="K45" i="3"/>
  <c r="K41" i="3"/>
  <c r="K39" i="3"/>
  <c r="K37" i="3"/>
  <c r="K35" i="3"/>
  <c r="K33" i="3"/>
  <c r="K31" i="3"/>
  <c r="K29" i="3"/>
  <c r="K16" i="3"/>
  <c r="K20" i="3"/>
  <c r="K22" i="3"/>
  <c r="K24" i="3"/>
  <c r="K28" i="3"/>
  <c r="P24" i="11"/>
  <c r="P49" i="15" s="1"/>
  <c r="W12" i="18" s="1"/>
  <c r="I405" i="3"/>
  <c r="I368" i="3"/>
  <c r="I365" i="3"/>
  <c r="K358" i="3"/>
  <c r="K347" i="3"/>
  <c r="I312" i="3"/>
  <c r="K310" i="3"/>
  <c r="I309" i="3"/>
  <c r="I308" i="3"/>
  <c r="J405" i="3"/>
  <c r="J387" i="3"/>
  <c r="J385" i="3"/>
  <c r="J383" i="3"/>
  <c r="K383" i="3" s="1"/>
  <c r="J381" i="3"/>
  <c r="K381" i="3" s="1"/>
  <c r="K229" i="3"/>
  <c r="K136" i="3"/>
  <c r="K148" i="3"/>
  <c r="K152" i="3"/>
  <c r="K156" i="3"/>
  <c r="K160" i="3"/>
  <c r="I394" i="3"/>
  <c r="I388" i="3"/>
  <c r="K388" i="3" s="1"/>
  <c r="J343" i="3"/>
  <c r="K343" i="3" s="1"/>
  <c r="Q24" i="11"/>
  <c r="R49" i="15" s="1"/>
  <c r="Y12" i="18" s="1"/>
  <c r="K297" i="3"/>
  <c r="P18" i="11"/>
  <c r="X18" i="11" s="1"/>
  <c r="X43" i="15" s="1"/>
  <c r="I373" i="3"/>
  <c r="K373" i="3" s="1"/>
  <c r="K292" i="3"/>
  <c r="K315" i="3"/>
  <c r="J368" i="3"/>
  <c r="K368" i="3" s="1"/>
  <c r="P15" i="11"/>
  <c r="P40" i="15" s="1"/>
  <c r="P12" i="18" s="1"/>
  <c r="P12" i="11"/>
  <c r="H8" i="20" s="1"/>
  <c r="K313" i="3"/>
  <c r="K218" i="3"/>
  <c r="K220" i="3"/>
  <c r="K240" i="3"/>
  <c r="K264" i="3"/>
  <c r="J312" i="3"/>
  <c r="K312" i="3" s="1"/>
  <c r="K267" i="3"/>
  <c r="K62" i="3"/>
  <c r="K138" i="3"/>
  <c r="K194" i="3"/>
  <c r="K350" i="3"/>
  <c r="K276" i="3"/>
  <c r="K272" i="3"/>
  <c r="K270" i="3"/>
  <c r="K256" i="3"/>
  <c r="K252" i="3"/>
  <c r="K244" i="3"/>
  <c r="K238" i="3"/>
  <c r="K235" i="3"/>
  <c r="K234" i="3"/>
  <c r="A13" i="3"/>
  <c r="I317" i="3"/>
  <c r="K317" i="3" s="1"/>
  <c r="I408" i="3"/>
  <c r="K408" i="3" s="1"/>
  <c r="K254" i="3"/>
  <c r="K224" i="3"/>
  <c r="J308" i="3"/>
  <c r="K308" i="3" s="1"/>
  <c r="K380" i="3"/>
  <c r="K213" i="3"/>
  <c r="K231" i="3"/>
  <c r="K261" i="3"/>
  <c r="J379" i="3"/>
  <c r="I379" i="3"/>
  <c r="I374" i="3"/>
  <c r="J374" i="3"/>
  <c r="I326" i="3"/>
  <c r="K326" i="3" s="1"/>
  <c r="K364" i="3"/>
  <c r="K382" i="3"/>
  <c r="K273" i="3"/>
  <c r="K65" i="3"/>
  <c r="K141" i="3"/>
  <c r="K394" i="3"/>
  <c r="K340" i="3"/>
  <c r="K216" i="3"/>
  <c r="K228" i="3"/>
  <c r="K248" i="3"/>
  <c r="K328" i="3"/>
  <c r="K376" i="3"/>
  <c r="J397" i="3"/>
  <c r="I387" i="3"/>
  <c r="J365" i="3"/>
  <c r="K365" i="3" s="1"/>
  <c r="J349" i="3"/>
  <c r="K349" i="3" s="1"/>
  <c r="I344" i="3"/>
  <c r="K344" i="3" s="1"/>
  <c r="I334" i="3"/>
  <c r="K334" i="3" s="1"/>
  <c r="J329" i="3"/>
  <c r="K329" i="3" s="1"/>
  <c r="J309" i="3"/>
  <c r="K309" i="3" s="1"/>
  <c r="I348" i="3"/>
  <c r="K348" i="3" s="1"/>
  <c r="I342" i="3"/>
  <c r="K342" i="3" s="1"/>
  <c r="I318" i="3"/>
  <c r="K318" i="3" s="1"/>
  <c r="K402" i="3"/>
  <c r="K397" i="3"/>
  <c r="J377" i="3"/>
  <c r="K377" i="3" s="1"/>
  <c r="J337" i="3"/>
  <c r="K337" i="3" s="1"/>
  <c r="J321" i="3"/>
  <c r="K321" i="3" s="1"/>
  <c r="J319" i="3"/>
  <c r="K319" i="3" s="1"/>
  <c r="I232" i="3"/>
  <c r="K232" i="3" s="1"/>
  <c r="R8" i="15"/>
  <c r="M8" i="15"/>
  <c r="U9" i="11"/>
  <c r="Q12" i="11"/>
  <c r="R37" i="15" s="1"/>
  <c r="R9" i="18" s="1"/>
  <c r="Q13" i="11"/>
  <c r="R38" i="15" s="1"/>
  <c r="R10" i="18" s="1"/>
  <c r="Q10" i="11"/>
  <c r="R35" i="15" s="1"/>
  <c r="R7" i="18" s="1"/>
  <c r="C14" i="11"/>
  <c r="C39" i="15" s="1"/>
  <c r="C11" i="18" s="1"/>
  <c r="G18" i="11"/>
  <c r="Q20" i="11"/>
  <c r="R45" i="15" s="1"/>
  <c r="Y8" i="18" s="1"/>
  <c r="P22" i="11"/>
  <c r="K17" i="4" s="1"/>
  <c r="P21" i="11"/>
  <c r="Q11" i="11"/>
  <c r="R36" i="15" s="1"/>
  <c r="R8" i="18" s="1"/>
  <c r="P16" i="11"/>
  <c r="AB16" i="11" s="1"/>
  <c r="Z41" i="15" s="1"/>
  <c r="AA41" i="15" s="1"/>
  <c r="AB41" i="15" s="1"/>
  <c r="AC41" i="15" s="1"/>
  <c r="P19" i="11"/>
  <c r="H15" i="20" s="1"/>
  <c r="Q6" i="11"/>
  <c r="Q9" i="11"/>
  <c r="R34" i="15" s="1"/>
  <c r="R6" i="18" s="1"/>
  <c r="P26" i="11"/>
  <c r="P51" i="15" s="1"/>
  <c r="W14" i="18" s="1"/>
  <c r="Q15" i="11"/>
  <c r="R40" i="15" s="1"/>
  <c r="R12" i="18" s="1"/>
  <c r="P25" i="11"/>
  <c r="Q26" i="11"/>
  <c r="R51" i="15" s="1"/>
  <c r="Y14" i="18" s="1"/>
  <c r="Q16" i="11"/>
  <c r="R41" i="15" s="1"/>
  <c r="R13" i="18" s="1"/>
  <c r="Q18" i="11"/>
  <c r="R43" i="15" s="1"/>
  <c r="Y6" i="18" s="1"/>
  <c r="P20" i="11"/>
  <c r="H16" i="20" s="1"/>
  <c r="Q21" i="11"/>
  <c r="R46" i="15" s="1"/>
  <c r="Y9" i="18" s="1"/>
  <c r="Q25" i="11"/>
  <c r="R50" i="15" s="1"/>
  <c r="Y13" i="18" s="1"/>
  <c r="Q27" i="11"/>
  <c r="R52" i="15" s="1"/>
  <c r="P17" i="11"/>
  <c r="X17" i="11" s="1"/>
  <c r="X42" i="15" s="1"/>
  <c r="P10" i="11"/>
  <c r="Z10" i="11" s="1"/>
  <c r="Y35" i="15" s="1"/>
  <c r="P9" i="11"/>
  <c r="X9" i="11" s="1"/>
  <c r="Q22" i="11"/>
  <c r="R47" i="15" s="1"/>
  <c r="Y10" i="18" s="1"/>
  <c r="P23" i="11"/>
  <c r="AB23" i="11" s="1"/>
  <c r="Z48" i="15" s="1"/>
  <c r="AA48" i="15" s="1"/>
  <c r="AB48" i="15" s="1"/>
  <c r="AC48" i="15" s="1"/>
  <c r="Q19" i="11"/>
  <c r="R44" i="15" s="1"/>
  <c r="Y7" i="18" s="1"/>
  <c r="P11" i="11"/>
  <c r="P36" i="15" s="1"/>
  <c r="P8" i="18" s="1"/>
  <c r="Q14" i="11"/>
  <c r="R39" i="15" s="1"/>
  <c r="R11" i="18" s="1"/>
  <c r="P13" i="11"/>
  <c r="P14" i="11"/>
  <c r="P39" i="15" s="1"/>
  <c r="P11" i="18" s="1"/>
  <c r="Q17" i="11"/>
  <c r="R42" i="15" s="1"/>
  <c r="R14" i="18" s="1"/>
  <c r="G22" i="11"/>
  <c r="C21" i="11"/>
  <c r="C46" i="15" s="1"/>
  <c r="J9" i="18" s="1"/>
  <c r="U23" i="11"/>
  <c r="U25" i="11"/>
  <c r="U10" i="11"/>
  <c r="G20" i="11"/>
  <c r="N1" i="18"/>
  <c r="G4" i="19"/>
  <c r="G15" i="11"/>
  <c r="C25" i="11"/>
  <c r="C50" i="15" s="1"/>
  <c r="J13" i="18" s="1"/>
  <c r="B18" i="11"/>
  <c r="A43" i="15" s="1"/>
  <c r="H6" i="18" s="1"/>
  <c r="U20" i="11"/>
  <c r="G19" i="11"/>
  <c r="M14" i="15"/>
  <c r="G14" i="11"/>
  <c r="C18" i="11"/>
  <c r="C43" i="15" s="1"/>
  <c r="J6" i="18" s="1"/>
  <c r="B11" i="11"/>
  <c r="B7" i="20" s="1"/>
  <c r="B12" i="11"/>
  <c r="B9" i="11"/>
  <c r="B5" i="20" s="1"/>
  <c r="B14" i="11"/>
  <c r="A39" i="15" s="1"/>
  <c r="A11" i="18" s="1"/>
  <c r="C11" i="11"/>
  <c r="C36" i="15" s="1"/>
  <c r="C8" i="18" s="1"/>
  <c r="H1" i="18"/>
  <c r="C12" i="11"/>
  <c r="C37" i="15" s="1"/>
  <c r="C9" i="18" s="1"/>
  <c r="G9" i="11"/>
  <c r="B20" i="11"/>
  <c r="L20" i="11" s="1"/>
  <c r="J45" i="15" s="1"/>
  <c r="U24" i="11"/>
  <c r="C17" i="11"/>
  <c r="C42" i="15" s="1"/>
  <c r="C14" i="18" s="1"/>
  <c r="F2" i="20"/>
  <c r="C10" i="11"/>
  <c r="C35" i="15" s="1"/>
  <c r="C7" i="18" s="1"/>
  <c r="C26" i="11"/>
  <c r="C51" i="15" s="1"/>
  <c r="J14" i="18" s="1"/>
  <c r="U15" i="11"/>
  <c r="G25" i="11"/>
  <c r="U12" i="11"/>
  <c r="U19" i="11"/>
  <c r="C6" i="11"/>
  <c r="A4" i="18" s="1"/>
  <c r="F16" i="18" s="1"/>
  <c r="C19" i="11"/>
  <c r="C44" i="15" s="1"/>
  <c r="J7" i="18" s="1"/>
  <c r="U18" i="11"/>
  <c r="P14" i="15"/>
  <c r="G14" i="15"/>
  <c r="I4" i="19"/>
  <c r="C2" i="20"/>
  <c r="I13" i="11"/>
  <c r="H38" i="15" s="1"/>
  <c r="X24" i="11"/>
  <c r="X49" i="15" s="1"/>
  <c r="K19" i="4"/>
  <c r="A38" i="15"/>
  <c r="A10" i="18" s="1"/>
  <c r="W24" i="11"/>
  <c r="W49" i="15" s="1"/>
  <c r="AB24" i="11"/>
  <c r="Z49" i="15" s="1"/>
  <c r="AA49" i="15" s="1"/>
  <c r="AB49" i="15" s="1"/>
  <c r="AC49" i="15" s="1"/>
  <c r="H20" i="20"/>
  <c r="Z24" i="11"/>
  <c r="Y49" i="15" s="1"/>
  <c r="H11" i="20"/>
  <c r="K10" i="4"/>
  <c r="Z18" i="11"/>
  <c r="Y43" i="15" s="1"/>
  <c r="W18" i="11"/>
  <c r="W43" i="15" s="1"/>
  <c r="P43" i="15"/>
  <c r="W6" i="18" s="1"/>
  <c r="Z14" i="11"/>
  <c r="Y39" i="15" s="1"/>
  <c r="H10" i="20"/>
  <c r="AB10" i="11"/>
  <c r="Z35" i="15" s="1"/>
  <c r="AA35" i="15" s="1"/>
  <c r="AB35" i="15" s="1"/>
  <c r="AC35" i="15" s="1"/>
  <c r="W10" i="11"/>
  <c r="W35" i="15" s="1"/>
  <c r="X10" i="11"/>
  <c r="X35" i="15" s="1"/>
  <c r="H6" i="20"/>
  <c r="P37" i="15"/>
  <c r="P9" i="18" s="1"/>
  <c r="W12" i="11"/>
  <c r="W37" i="15" s="1"/>
  <c r="Z12" i="11"/>
  <c r="Y37" i="15" s="1"/>
  <c r="B8" i="4"/>
  <c r="J13" i="11"/>
  <c r="I38" i="15" s="1"/>
  <c r="L13" i="11"/>
  <c r="J38" i="15" s="1"/>
  <c r="B19" i="11"/>
  <c r="B26" i="11"/>
  <c r="U13" i="11"/>
  <c r="C16" i="11"/>
  <c r="C41" i="15" s="1"/>
  <c r="C13" i="18" s="1"/>
  <c r="G17" i="11"/>
  <c r="C15" i="11"/>
  <c r="C40" i="15" s="1"/>
  <c r="C12" i="18" s="1"/>
  <c r="B21" i="11"/>
  <c r="U21" i="11"/>
  <c r="C27" i="11"/>
  <c r="C52" i="15" s="1"/>
  <c r="B10" i="11"/>
  <c r="G23" i="11"/>
  <c r="B15" i="11"/>
  <c r="G24" i="11"/>
  <c r="C7" i="11"/>
  <c r="G10" i="15" s="1"/>
  <c r="G16" i="11"/>
  <c r="C23" i="11"/>
  <c r="C48" i="15" s="1"/>
  <c r="J11" i="18" s="1"/>
  <c r="C24" i="11"/>
  <c r="C49" i="15" s="1"/>
  <c r="J12" i="18" s="1"/>
  <c r="G11" i="11"/>
  <c r="U17" i="11"/>
  <c r="C20" i="11"/>
  <c r="C45" i="15" s="1"/>
  <c r="J8" i="18" s="1"/>
  <c r="L11" i="3"/>
  <c r="K239" i="3"/>
  <c r="K346" i="3"/>
  <c r="F16" i="3"/>
  <c r="E13" i="3"/>
  <c r="L12" i="3"/>
  <c r="K401" i="3"/>
  <c r="J400" i="3"/>
  <c r="K400" i="3" s="1"/>
  <c r="I400" i="3"/>
  <c r="I392" i="3"/>
  <c r="K392" i="3" s="1"/>
  <c r="I391" i="3"/>
  <c r="K391" i="3" s="1"/>
  <c r="J390" i="3"/>
  <c r="I390" i="3"/>
  <c r="I384" i="3"/>
  <c r="J384" i="3"/>
  <c r="K384" i="3" s="1"/>
  <c r="I362" i="3"/>
  <c r="I361" i="3"/>
  <c r="K361" i="3" s="1"/>
  <c r="J360" i="3"/>
  <c r="I360" i="3"/>
  <c r="I356" i="3"/>
  <c r="K356" i="3" s="1"/>
  <c r="K355" i="3"/>
  <c r="I354" i="3"/>
  <c r="K354" i="3" s="1"/>
  <c r="I332" i="3"/>
  <c r="K332" i="3" s="1"/>
  <c r="I331" i="3"/>
  <c r="K331" i="3" s="1"/>
  <c r="J330" i="3"/>
  <c r="K330" i="3" s="1"/>
  <c r="J325" i="3"/>
  <c r="I325" i="3"/>
  <c r="I322" i="3"/>
  <c r="K322" i="3" s="1"/>
  <c r="J320" i="3"/>
  <c r="I320" i="3"/>
  <c r="K320" i="3" s="1"/>
  <c r="I304" i="3"/>
  <c r="K304" i="3" s="1"/>
  <c r="I303" i="3"/>
  <c r="K303" i="3" s="1"/>
  <c r="N13" i="11"/>
  <c r="K38" i="15" s="1"/>
  <c r="L38" i="15" s="1"/>
  <c r="M38" i="15" s="1"/>
  <c r="N38" i="15" s="1"/>
  <c r="B24" i="11"/>
  <c r="B22" i="11"/>
  <c r="G10" i="11"/>
  <c r="G21" i="11"/>
  <c r="C13" i="11"/>
  <c r="C38" i="15" s="1"/>
  <c r="C10" i="18" s="1"/>
  <c r="U26" i="11"/>
  <c r="C9" i="11"/>
  <c r="C34" i="15" s="1"/>
  <c r="C6" i="18" s="1"/>
  <c r="B16" i="11"/>
  <c r="G13" i="11"/>
  <c r="U22" i="11"/>
  <c r="C22" i="11"/>
  <c r="C47" i="15" s="1"/>
  <c r="J10" i="18" s="1"/>
  <c r="G12" i="11"/>
  <c r="B25" i="11"/>
  <c r="U16" i="11"/>
  <c r="G5" i="11"/>
  <c r="U11" i="11"/>
  <c r="B17" i="11"/>
  <c r="U14" i="11"/>
  <c r="G26" i="11"/>
  <c r="B23" i="11"/>
  <c r="G210" i="3"/>
  <c r="K245" i="3"/>
  <c r="K249" i="3"/>
  <c r="J403" i="3"/>
  <c r="I403" i="3"/>
  <c r="I399" i="3"/>
  <c r="K399" i="3" s="1"/>
  <c r="J398" i="3"/>
  <c r="I398" i="3"/>
  <c r="I393" i="3"/>
  <c r="K393" i="3" s="1"/>
  <c r="J393" i="3"/>
  <c r="J363" i="3"/>
  <c r="I363" i="3"/>
  <c r="J362" i="3"/>
  <c r="K362" i="3" s="1"/>
  <c r="J357" i="3"/>
  <c r="I357" i="3"/>
  <c r="I353" i="3"/>
  <c r="K353" i="3" s="1"/>
  <c r="J352" i="3"/>
  <c r="I352" i="3"/>
  <c r="J333" i="3"/>
  <c r="I333" i="3"/>
  <c r="I324" i="3"/>
  <c r="K324" i="3" s="1"/>
  <c r="I323" i="3"/>
  <c r="J323" i="3"/>
  <c r="J305" i="3"/>
  <c r="I305" i="3"/>
  <c r="J302" i="3"/>
  <c r="K302" i="3" s="1"/>
  <c r="K223" i="3"/>
  <c r="K227" i="3"/>
  <c r="K260" i="3"/>
  <c r="A14" i="3"/>
  <c r="A15" i="3" s="1"/>
  <c r="K285" i="3"/>
  <c r="N12" i="3"/>
  <c r="K289" i="3"/>
  <c r="K371" i="3"/>
  <c r="K307" i="3"/>
  <c r="K385" i="3"/>
  <c r="K219" i="3"/>
  <c r="K366" i="3"/>
  <c r="I339" i="3"/>
  <c r="J339" i="3"/>
  <c r="K277" i="3"/>
  <c r="K58" i="3"/>
  <c r="K86" i="3"/>
  <c r="K114" i="3"/>
  <c r="K118" i="3"/>
  <c r="K134" i="3"/>
  <c r="K154" i="3"/>
  <c r="K174" i="3"/>
  <c r="K186" i="3"/>
  <c r="K201" i="3"/>
  <c r="K205" i="3"/>
  <c r="K379" i="3"/>
  <c r="I386" i="3"/>
  <c r="K386" i="3" s="1"/>
  <c r="I370" i="3"/>
  <c r="K370" i="3" s="1"/>
  <c r="J359" i="3"/>
  <c r="K359" i="3" s="1"/>
  <c r="J327" i="3"/>
  <c r="K327" i="3" s="1"/>
  <c r="J311" i="3"/>
  <c r="I311" i="3"/>
  <c r="I306" i="3"/>
  <c r="K306" i="3" s="1"/>
  <c r="I409" i="3"/>
  <c r="K409" i="3" s="1"/>
  <c r="I389" i="3"/>
  <c r="K389" i="3" s="1"/>
  <c r="J367" i="3"/>
  <c r="I367" i="3"/>
  <c r="I314" i="3"/>
  <c r="K314" i="3" s="1"/>
  <c r="K325" i="3" l="1"/>
  <c r="X15" i="11"/>
  <c r="X40" i="15" s="1"/>
  <c r="K387" i="3"/>
  <c r="K266" i="3"/>
  <c r="K290" i="3"/>
  <c r="K403" i="3"/>
  <c r="K311" i="3"/>
  <c r="K333" i="3"/>
  <c r="K357" i="3"/>
  <c r="L9" i="11"/>
  <c r="W14" i="11"/>
  <c r="W39" i="15" s="1"/>
  <c r="K9" i="4"/>
  <c r="AB15" i="11"/>
  <c r="Z40" i="15" s="1"/>
  <c r="AA40" i="15" s="1"/>
  <c r="AB40" i="15" s="1"/>
  <c r="AC40" i="15" s="1"/>
  <c r="Z15" i="11"/>
  <c r="Y40" i="15" s="1"/>
  <c r="K405" i="3"/>
  <c r="K352" i="3"/>
  <c r="W15" i="11"/>
  <c r="W40" i="15" s="1"/>
  <c r="N11" i="3"/>
  <c r="K222" i="3"/>
  <c r="K286" i="3"/>
  <c r="K363" i="3"/>
  <c r="K360" i="3"/>
  <c r="K374" i="3"/>
  <c r="K323" i="3"/>
  <c r="K398" i="3"/>
  <c r="AB12" i="11"/>
  <c r="Z37" i="15" s="1"/>
  <c r="AA37" i="15" s="1"/>
  <c r="AB37" i="15" s="1"/>
  <c r="AC37" i="15" s="1"/>
  <c r="X12" i="11"/>
  <c r="X37" i="15" s="1"/>
  <c r="K5" i="4"/>
  <c r="P35" i="15"/>
  <c r="P7" i="18" s="1"/>
  <c r="X14" i="11"/>
  <c r="X39" i="15" s="1"/>
  <c r="AB18" i="11"/>
  <c r="Z43" i="15" s="1"/>
  <c r="AA43" i="15" s="1"/>
  <c r="AB43" i="15" s="1"/>
  <c r="AC43" i="15" s="1"/>
  <c r="K13" i="4"/>
  <c r="K367" i="3"/>
  <c r="K305" i="3"/>
  <c r="K390" i="3"/>
  <c r="N9" i="11"/>
  <c r="K7" i="4"/>
  <c r="B13" i="4"/>
  <c r="AB14" i="11"/>
  <c r="Z39" i="15" s="1"/>
  <c r="AA39" i="15" s="1"/>
  <c r="AB39" i="15" s="1"/>
  <c r="AC39" i="15" s="1"/>
  <c r="H14" i="20"/>
  <c r="R10" i="15"/>
  <c r="M10" i="15"/>
  <c r="K4" i="4"/>
  <c r="Z26" i="11"/>
  <c r="Y51" i="15" s="1"/>
  <c r="W16" i="11"/>
  <c r="W41" i="15" s="1"/>
  <c r="G8" i="15"/>
  <c r="H12" i="20"/>
  <c r="K6" i="4"/>
  <c r="Z16" i="11"/>
  <c r="Y41" i="15" s="1"/>
  <c r="Z9" i="11"/>
  <c r="Y34" i="15" s="1"/>
  <c r="W11" i="11"/>
  <c r="W36" i="15" s="1"/>
  <c r="K21" i="4"/>
  <c r="AB26" i="11"/>
  <c r="Z51" i="15" s="1"/>
  <c r="AA51" i="15" s="1"/>
  <c r="AB51" i="15" s="1"/>
  <c r="AC51" i="15" s="1"/>
  <c r="Z11" i="11"/>
  <c r="Y36" i="15" s="1"/>
  <c r="H5" i="20"/>
  <c r="AB11" i="11"/>
  <c r="Z36" i="15" s="1"/>
  <c r="AA36" i="15" s="1"/>
  <c r="AB36" i="15" s="1"/>
  <c r="AC36" i="15" s="1"/>
  <c r="W26" i="11"/>
  <c r="W51" i="15" s="1"/>
  <c r="K11" i="4"/>
  <c r="B10" i="20"/>
  <c r="O281" i="3"/>
  <c r="P281" i="3" s="1"/>
  <c r="X16" i="11"/>
  <c r="X41" i="15" s="1"/>
  <c r="AB9" i="11"/>
  <c r="Z34" i="15" s="1"/>
  <c r="W9" i="11"/>
  <c r="W34" i="15" s="1"/>
  <c r="P34" i="15"/>
  <c r="P6" i="18" s="1"/>
  <c r="H22" i="20"/>
  <c r="X26" i="11"/>
  <c r="X51" i="15" s="1"/>
  <c r="X11" i="11"/>
  <c r="X36" i="15" s="1"/>
  <c r="P41" i="15"/>
  <c r="P13" i="18" s="1"/>
  <c r="H7" i="20"/>
  <c r="O319" i="3"/>
  <c r="P319" i="3" s="1"/>
  <c r="O356" i="3"/>
  <c r="P356" i="3" s="1"/>
  <c r="I20" i="11"/>
  <c r="H45" i="15" s="1"/>
  <c r="O338" i="3"/>
  <c r="P338" i="3" s="1"/>
  <c r="Z19" i="11"/>
  <c r="Y44" i="15" s="1"/>
  <c r="K14" i="4"/>
  <c r="O320" i="3"/>
  <c r="P320" i="3" s="1"/>
  <c r="W22" i="11"/>
  <c r="W47" i="15" s="1"/>
  <c r="O345" i="3"/>
  <c r="P345" i="3" s="1"/>
  <c r="O377" i="3"/>
  <c r="P377" i="3" s="1"/>
  <c r="O235" i="3"/>
  <c r="P235" i="3" s="1"/>
  <c r="O303" i="3"/>
  <c r="P303" i="3" s="1"/>
  <c r="H18" i="20"/>
  <c r="O289" i="3"/>
  <c r="P289" i="3" s="1"/>
  <c r="W23" i="11"/>
  <c r="W48" i="15" s="1"/>
  <c r="O309" i="3"/>
  <c r="P309" i="3" s="1"/>
  <c r="O361" i="3"/>
  <c r="P361" i="3" s="1"/>
  <c r="O366" i="3"/>
  <c r="P366" i="3" s="1"/>
  <c r="O363" i="3"/>
  <c r="P363" i="3" s="1"/>
  <c r="O270" i="3"/>
  <c r="P270" i="3" s="1"/>
  <c r="O403" i="3"/>
  <c r="P403" i="3" s="1"/>
  <c r="B6" i="4"/>
  <c r="O324" i="3"/>
  <c r="P324" i="3" s="1"/>
  <c r="O352" i="3"/>
  <c r="P352" i="3" s="1"/>
  <c r="O217" i="3"/>
  <c r="P217" i="3" s="1"/>
  <c r="P47" i="15"/>
  <c r="W10" i="18" s="1"/>
  <c r="O323" i="3"/>
  <c r="P323" i="3" s="1"/>
  <c r="O252" i="3"/>
  <c r="P252" i="3" s="1"/>
  <c r="O305" i="3"/>
  <c r="P305" i="3" s="1"/>
  <c r="O291" i="3"/>
  <c r="P291" i="3" s="1"/>
  <c r="O285" i="3"/>
  <c r="P285" i="3" s="1"/>
  <c r="O236" i="3"/>
  <c r="P236" i="3" s="1"/>
  <c r="O349" i="3"/>
  <c r="P349" i="3" s="1"/>
  <c r="O284" i="3"/>
  <c r="P284" i="3" s="1"/>
  <c r="X19" i="11"/>
  <c r="X44" i="15" s="1"/>
  <c r="W19" i="11"/>
  <c r="W44" i="15" s="1"/>
  <c r="O334" i="3"/>
  <c r="P334" i="3" s="1"/>
  <c r="O254" i="3"/>
  <c r="P254" i="3" s="1"/>
  <c r="O222" i="3"/>
  <c r="P222" i="3" s="1"/>
  <c r="O310" i="3"/>
  <c r="P310" i="3" s="1"/>
  <c r="O269" i="3"/>
  <c r="P269" i="3" s="1"/>
  <c r="O404" i="3"/>
  <c r="P404" i="3" s="1"/>
  <c r="O362" i="3"/>
  <c r="P362" i="3" s="1"/>
  <c r="O354" i="3"/>
  <c r="P354" i="3" s="1"/>
  <c r="I11" i="11"/>
  <c r="H36" i="15" s="1"/>
  <c r="O333" i="3"/>
  <c r="P333" i="3" s="1"/>
  <c r="O211" i="3"/>
  <c r="P211" i="3" s="1"/>
  <c r="O234" i="3"/>
  <c r="P234" i="3" s="1"/>
  <c r="O365" i="3"/>
  <c r="P365" i="3" s="1"/>
  <c r="O329" i="3"/>
  <c r="P329" i="3" s="1"/>
  <c r="O353" i="3"/>
  <c r="P353" i="3" s="1"/>
  <c r="L12" i="11"/>
  <c r="J37" i="15" s="1"/>
  <c r="N12" i="11"/>
  <c r="K37" i="15" s="1"/>
  <c r="L37" i="15" s="1"/>
  <c r="M37" i="15" s="1"/>
  <c r="N37" i="15" s="1"/>
  <c r="W13" i="11"/>
  <c r="W38" i="15" s="1"/>
  <c r="O330" i="3"/>
  <c r="P330" i="3" s="1"/>
  <c r="O238" i="3"/>
  <c r="P238" i="3" s="1"/>
  <c r="O216" i="3"/>
  <c r="P216" i="3" s="1"/>
  <c r="O240" i="3"/>
  <c r="P240" i="3" s="1"/>
  <c r="O288" i="3"/>
  <c r="P288" i="3" s="1"/>
  <c r="O401" i="3"/>
  <c r="P401" i="3" s="1"/>
  <c r="O378" i="3"/>
  <c r="P378" i="3" s="1"/>
  <c r="O359" i="3"/>
  <c r="P359" i="3" s="1"/>
  <c r="O406" i="3"/>
  <c r="P406" i="3" s="1"/>
  <c r="O374" i="3"/>
  <c r="P374" i="3" s="1"/>
  <c r="O376" i="3"/>
  <c r="P376" i="3" s="1"/>
  <c r="O228" i="3"/>
  <c r="P228" i="3" s="1"/>
  <c r="O292" i="3"/>
  <c r="P292" i="3" s="1"/>
  <c r="O278" i="3"/>
  <c r="P278" i="3" s="1"/>
  <c r="O276" i="3"/>
  <c r="P276" i="3" s="1"/>
  <c r="O231" i="3"/>
  <c r="P231" i="3" s="1"/>
  <c r="O283" i="3"/>
  <c r="P283" i="3" s="1"/>
  <c r="O340" i="3"/>
  <c r="P340" i="3" s="1"/>
  <c r="O342" i="3"/>
  <c r="P342" i="3" s="1"/>
  <c r="O290" i="3"/>
  <c r="P290" i="3" s="1"/>
  <c r="O393" i="3"/>
  <c r="P393" i="3" s="1"/>
  <c r="O214" i="3"/>
  <c r="P214" i="3" s="1"/>
  <c r="O293" i="3"/>
  <c r="P293" i="3" s="1"/>
  <c r="O322" i="3"/>
  <c r="P322" i="3" s="1"/>
  <c r="O335" i="3"/>
  <c r="P335" i="3" s="1"/>
  <c r="O239" i="3"/>
  <c r="P239" i="3" s="1"/>
  <c r="O233" i="3"/>
  <c r="P233" i="3" s="1"/>
  <c r="O296" i="3"/>
  <c r="P296" i="3" s="1"/>
  <c r="O301" i="3"/>
  <c r="P301" i="3" s="1"/>
  <c r="O346" i="3"/>
  <c r="P346" i="3" s="1"/>
  <c r="O261" i="3"/>
  <c r="P261" i="3" s="1"/>
  <c r="O399" i="3"/>
  <c r="P399" i="3" s="1"/>
  <c r="O287" i="3"/>
  <c r="P287" i="3" s="1"/>
  <c r="O384" i="3"/>
  <c r="P384" i="3" s="1"/>
  <c r="O215" i="3"/>
  <c r="P215" i="3" s="1"/>
  <c r="O318" i="3"/>
  <c r="P318" i="3" s="1"/>
  <c r="O251" i="3"/>
  <c r="P251" i="3" s="1"/>
  <c r="O332" i="3"/>
  <c r="P332" i="3" s="1"/>
  <c r="O311" i="3"/>
  <c r="P311" i="3" s="1"/>
  <c r="O357" i="3"/>
  <c r="P357" i="3" s="1"/>
  <c r="O337" i="3"/>
  <c r="P337" i="3" s="1"/>
  <c r="O304" i="3"/>
  <c r="P304" i="3" s="1"/>
  <c r="O280" i="3"/>
  <c r="P280" i="3" s="1"/>
  <c r="O268" i="3"/>
  <c r="P268" i="3" s="1"/>
  <c r="O391" i="3"/>
  <c r="P391" i="3" s="1"/>
  <c r="O263" i="3"/>
  <c r="P263" i="3" s="1"/>
  <c r="O306" i="3"/>
  <c r="P306" i="3" s="1"/>
  <c r="O392" i="3"/>
  <c r="P392" i="3" s="1"/>
  <c r="O409" i="3"/>
  <c r="P409" i="3" s="1"/>
  <c r="O386" i="3"/>
  <c r="P386" i="3" s="1"/>
  <c r="O390" i="3"/>
  <c r="P390" i="3" s="1"/>
  <c r="O244" i="3"/>
  <c r="P244" i="3" s="1"/>
  <c r="O370" i="3"/>
  <c r="P370" i="3" s="1"/>
  <c r="O277" i="3"/>
  <c r="P277" i="3" s="1"/>
  <c r="O395" i="3"/>
  <c r="P395" i="3" s="1"/>
  <c r="O317" i="3"/>
  <c r="P317" i="3" s="1"/>
  <c r="O327" i="3"/>
  <c r="P327" i="3" s="1"/>
  <c r="O282" i="3"/>
  <c r="P282" i="3" s="1"/>
  <c r="O326" i="3"/>
  <c r="P326" i="3" s="1"/>
  <c r="O350" i="3"/>
  <c r="P350" i="3" s="1"/>
  <c r="O221" i="3"/>
  <c r="P221" i="3" s="1"/>
  <c r="O224" i="3"/>
  <c r="P224" i="3" s="1"/>
  <c r="O385" i="3"/>
  <c r="P385" i="3" s="1"/>
  <c r="O241" i="3"/>
  <c r="P241" i="3" s="1"/>
  <c r="K8" i="4"/>
  <c r="O243" i="3"/>
  <c r="P243" i="3" s="1"/>
  <c r="H9" i="20"/>
  <c r="O255" i="3"/>
  <c r="P255" i="3" s="1"/>
  <c r="O262" i="3"/>
  <c r="P262" i="3" s="1"/>
  <c r="O213" i="3"/>
  <c r="P213" i="3" s="1"/>
  <c r="O259" i="3"/>
  <c r="P259" i="3" s="1"/>
  <c r="O237" i="3"/>
  <c r="P237" i="3" s="1"/>
  <c r="O371" i="3"/>
  <c r="P371" i="3" s="1"/>
  <c r="O274" i="3"/>
  <c r="P274" i="3" s="1"/>
  <c r="O271" i="3"/>
  <c r="P271" i="3" s="1"/>
  <c r="O351" i="3"/>
  <c r="P351" i="3" s="1"/>
  <c r="O258" i="3"/>
  <c r="P258" i="3" s="1"/>
  <c r="O367" i="3"/>
  <c r="P367" i="3" s="1"/>
  <c r="O316" i="3"/>
  <c r="P316" i="3" s="1"/>
  <c r="O315" i="3"/>
  <c r="P315" i="3" s="1"/>
  <c r="O364" i="3"/>
  <c r="P364" i="3" s="1"/>
  <c r="O246" i="3"/>
  <c r="P246" i="3" s="1"/>
  <c r="O344" i="3"/>
  <c r="P344" i="3" s="1"/>
  <c r="O407" i="3"/>
  <c r="P407" i="3" s="1"/>
  <c r="O229" i="3"/>
  <c r="P229" i="3" s="1"/>
  <c r="O369" i="3"/>
  <c r="P369" i="3" s="1"/>
  <c r="O219" i="3"/>
  <c r="P219" i="3" s="1"/>
  <c r="O396" i="3"/>
  <c r="P396" i="3" s="1"/>
  <c r="O242" i="3"/>
  <c r="P242" i="3" s="1"/>
  <c r="O267" i="3"/>
  <c r="P267" i="3" s="1"/>
  <c r="O343" i="3"/>
  <c r="P343" i="3" s="1"/>
  <c r="O248" i="3"/>
  <c r="P248" i="3" s="1"/>
  <c r="O245" i="3"/>
  <c r="P245" i="3" s="1"/>
  <c r="O265" i="3"/>
  <c r="P265" i="3" s="1"/>
  <c r="O227" i="3"/>
  <c r="P227" i="3" s="1"/>
  <c r="O400" i="3"/>
  <c r="P400" i="3" s="1"/>
  <c r="O250" i="3"/>
  <c r="P250" i="3" s="1"/>
  <c r="O225" i="3"/>
  <c r="P225" i="3" s="1"/>
  <c r="O226" i="3"/>
  <c r="P226" i="3" s="1"/>
  <c r="O402" i="3"/>
  <c r="P402" i="3" s="1"/>
  <c r="O379" i="3"/>
  <c r="P379" i="3" s="1"/>
  <c r="O405" i="3"/>
  <c r="P405" i="3" s="1"/>
  <c r="O307" i="3"/>
  <c r="P307" i="3" s="1"/>
  <c r="O347" i="3"/>
  <c r="P347" i="3" s="1"/>
  <c r="O408" i="3"/>
  <c r="P408" i="3" s="1"/>
  <c r="O300" i="3"/>
  <c r="P300" i="3" s="1"/>
  <c r="O286" i="3"/>
  <c r="P286" i="3" s="1"/>
  <c r="O294" i="3"/>
  <c r="P294" i="3" s="1"/>
  <c r="O397" i="3"/>
  <c r="P397" i="3" s="1"/>
  <c r="O355" i="3"/>
  <c r="P355" i="3" s="1"/>
  <c r="O275" i="3"/>
  <c r="P275" i="3" s="1"/>
  <c r="O383" i="3"/>
  <c r="P383" i="3" s="1"/>
  <c r="O339" i="3"/>
  <c r="P339" i="3" s="1"/>
  <c r="O372" i="3"/>
  <c r="P372" i="3" s="1"/>
  <c r="O331" i="3"/>
  <c r="P331" i="3" s="1"/>
  <c r="O398" i="3"/>
  <c r="P398" i="3" s="1"/>
  <c r="O394" i="3"/>
  <c r="P394" i="3" s="1"/>
  <c r="AB13" i="11"/>
  <c r="Z38" i="15" s="1"/>
  <c r="AA38" i="15" s="1"/>
  <c r="AB38" i="15" s="1"/>
  <c r="AC38" i="15" s="1"/>
  <c r="Z13" i="11"/>
  <c r="Y38" i="15" s="1"/>
  <c r="O381" i="3"/>
  <c r="P381" i="3" s="1"/>
  <c r="O373" i="3"/>
  <c r="P373" i="3" s="1"/>
  <c r="O308" i="3"/>
  <c r="P308" i="3" s="1"/>
  <c r="O256" i="3"/>
  <c r="P256" i="3" s="1"/>
  <c r="O298" i="3"/>
  <c r="P298" i="3" s="1"/>
  <c r="O232" i="3"/>
  <c r="P232" i="3" s="1"/>
  <c r="O272" i="3"/>
  <c r="P272" i="3" s="1"/>
  <c r="O297" i="3"/>
  <c r="P297" i="3" s="1"/>
  <c r="O336" i="3"/>
  <c r="P336" i="3" s="1"/>
  <c r="O218" i="3"/>
  <c r="P218" i="3" s="1"/>
  <c r="O279" i="3"/>
  <c r="P279" i="3" s="1"/>
  <c r="H19" i="20"/>
  <c r="P48" i="15"/>
  <c r="W11" i="18" s="1"/>
  <c r="Z23" i="11"/>
  <c r="Y48" i="15" s="1"/>
  <c r="X23" i="11"/>
  <c r="X48" i="15" s="1"/>
  <c r="Z17" i="11"/>
  <c r="Y42" i="15" s="1"/>
  <c r="H13" i="20"/>
  <c r="K12" i="4"/>
  <c r="AB17" i="11"/>
  <c r="Z42" i="15" s="1"/>
  <c r="AA42" i="15" s="1"/>
  <c r="AB42" i="15" s="1"/>
  <c r="AC42" i="15" s="1"/>
  <c r="W17" i="11"/>
  <c r="W42" i="15" s="1"/>
  <c r="AB20" i="11"/>
  <c r="Z45" i="15" s="1"/>
  <c r="AA45" i="15" s="1"/>
  <c r="AB45" i="15" s="1"/>
  <c r="AC45" i="15" s="1"/>
  <c r="P45" i="15"/>
  <c r="W8" i="18" s="1"/>
  <c r="K15" i="4"/>
  <c r="W20" i="11"/>
  <c r="W45" i="15" s="1"/>
  <c r="Z20" i="11"/>
  <c r="Y45" i="15" s="1"/>
  <c r="X20" i="11"/>
  <c r="X45" i="15" s="1"/>
  <c r="AB25" i="11"/>
  <c r="Z50" i="15" s="1"/>
  <c r="AA50" i="15" s="1"/>
  <c r="AB50" i="15" s="1"/>
  <c r="AC50" i="15" s="1"/>
  <c r="H21" i="20"/>
  <c r="Z25" i="11"/>
  <c r="Y50" i="15" s="1"/>
  <c r="W25" i="11"/>
  <c r="W50" i="15" s="1"/>
  <c r="P50" i="15"/>
  <c r="W13" i="18" s="1"/>
  <c r="P4" i="18"/>
  <c r="P16" i="18" s="1"/>
  <c r="H3" i="20"/>
  <c r="U8" i="3"/>
  <c r="T8" i="15"/>
  <c r="P32" i="15"/>
  <c r="E2" i="16"/>
  <c r="Z21" i="11"/>
  <c r="Y46" i="15" s="1"/>
  <c r="X21" i="11"/>
  <c r="X46" i="15" s="1"/>
  <c r="K16" i="4"/>
  <c r="N16" i="4" s="1"/>
  <c r="P46" i="15"/>
  <c r="W9" i="18" s="1"/>
  <c r="H17" i="20"/>
  <c r="W21" i="11"/>
  <c r="W46" i="15" s="1"/>
  <c r="AB21" i="11"/>
  <c r="Z46" i="15" s="1"/>
  <c r="AA46" i="15" s="1"/>
  <c r="AB46" i="15" s="1"/>
  <c r="AC46" i="15" s="1"/>
  <c r="O341" i="3"/>
  <c r="P341" i="3" s="1"/>
  <c r="O230" i="3"/>
  <c r="P230" i="3" s="1"/>
  <c r="O321" i="3"/>
  <c r="P321" i="3" s="1"/>
  <c r="O249" i="3"/>
  <c r="P249" i="3" s="1"/>
  <c r="O314" i="3"/>
  <c r="P314" i="3" s="1"/>
  <c r="O312" i="3"/>
  <c r="P312" i="3" s="1"/>
  <c r="O266" i="3"/>
  <c r="P266" i="3" s="1"/>
  <c r="O380" i="3"/>
  <c r="P380" i="3" s="1"/>
  <c r="O313" i="3"/>
  <c r="P313" i="3" s="1"/>
  <c r="O260" i="3"/>
  <c r="P260" i="3" s="1"/>
  <c r="O375" i="3"/>
  <c r="P375" i="3" s="1"/>
  <c r="O223" i="3"/>
  <c r="P223" i="3" s="1"/>
  <c r="O273" i="3"/>
  <c r="P273" i="3" s="1"/>
  <c r="O257" i="3"/>
  <c r="P257" i="3" s="1"/>
  <c r="O388" i="3"/>
  <c r="P388" i="3" s="1"/>
  <c r="O358" i="3"/>
  <c r="P358" i="3" s="1"/>
  <c r="X25" i="11"/>
  <c r="X50" i="15" s="1"/>
  <c r="P38" i="15"/>
  <c r="P10" i="18" s="1"/>
  <c r="P42" i="15"/>
  <c r="P14" i="18" s="1"/>
  <c r="X13" i="11"/>
  <c r="X38" i="15" s="1"/>
  <c r="K18" i="4"/>
  <c r="O328" i="3"/>
  <c r="P328" i="3" s="1"/>
  <c r="O368" i="3"/>
  <c r="P368" i="3" s="1"/>
  <c r="O247" i="3"/>
  <c r="P247" i="3" s="1"/>
  <c r="O360" i="3"/>
  <c r="P360" i="3" s="1"/>
  <c r="O302" i="3"/>
  <c r="P302" i="3" s="1"/>
  <c r="O387" i="3"/>
  <c r="P387" i="3" s="1"/>
  <c r="O264" i="3"/>
  <c r="P264" i="3" s="1"/>
  <c r="O325" i="3"/>
  <c r="P325" i="3" s="1"/>
  <c r="O348" i="3"/>
  <c r="P348" i="3" s="1"/>
  <c r="O299" i="3"/>
  <c r="P299" i="3" s="1"/>
  <c r="O389" i="3"/>
  <c r="P389" i="3" s="1"/>
  <c r="O212" i="3"/>
  <c r="P212" i="3" s="1"/>
  <c r="O295" i="3"/>
  <c r="P295" i="3" s="1"/>
  <c r="O253" i="3"/>
  <c r="P253" i="3" s="1"/>
  <c r="O382" i="3"/>
  <c r="P382" i="3" s="1"/>
  <c r="O220" i="3"/>
  <c r="P220" i="3" s="1"/>
  <c r="O210" i="3"/>
  <c r="P210" i="3" s="1"/>
  <c r="K20" i="4"/>
  <c r="H6" i="19"/>
  <c r="Z22" i="11"/>
  <c r="Y47" i="15" s="1"/>
  <c r="P44" i="15"/>
  <c r="W7" i="18" s="1"/>
  <c r="AB19" i="11"/>
  <c r="Z44" i="15" s="1"/>
  <c r="AA44" i="15" s="1"/>
  <c r="AB44" i="15" s="1"/>
  <c r="AC44" i="15" s="1"/>
  <c r="AB22" i="11"/>
  <c r="Z47" i="15" s="1"/>
  <c r="AA47" i="15" s="1"/>
  <c r="AB47" i="15" s="1"/>
  <c r="AC47" i="15" s="1"/>
  <c r="X22" i="11"/>
  <c r="X47" i="15" s="1"/>
  <c r="B16" i="20"/>
  <c r="B14" i="20"/>
  <c r="J14" i="11"/>
  <c r="I39" i="15" s="1"/>
  <c r="A34" i="15"/>
  <c r="A6" i="18" s="1"/>
  <c r="L14" i="11"/>
  <c r="J39" i="15" s="1"/>
  <c r="B7" i="4"/>
  <c r="A36" i="15"/>
  <c r="A8" i="18" s="1"/>
  <c r="B8" i="20"/>
  <c r="J11" i="11"/>
  <c r="I36" i="15" s="1"/>
  <c r="L11" i="11"/>
  <c r="J36" i="15" s="1"/>
  <c r="I12" i="11"/>
  <c r="H37" i="15" s="1"/>
  <c r="A37" i="15"/>
  <c r="A9" i="18" s="1"/>
  <c r="N11" i="11"/>
  <c r="K36" i="15" s="1"/>
  <c r="L36" i="15" s="1"/>
  <c r="M36" i="15" s="1"/>
  <c r="N36" i="15" s="1"/>
  <c r="J12" i="11"/>
  <c r="I37" i="15" s="1"/>
  <c r="J9" i="11"/>
  <c r="J18" i="11"/>
  <c r="I43" i="15" s="1"/>
  <c r="N18" i="11"/>
  <c r="K43" i="15" s="1"/>
  <c r="L43" i="15" s="1"/>
  <c r="M43" i="15" s="1"/>
  <c r="N43" i="15" s="1"/>
  <c r="B4" i="4"/>
  <c r="I14" i="11"/>
  <c r="H39" i="15" s="1"/>
  <c r="I18" i="11"/>
  <c r="H43" i="15" s="1"/>
  <c r="L18" i="11"/>
  <c r="J43" i="15" s="1"/>
  <c r="N20" i="11"/>
  <c r="K45" i="15" s="1"/>
  <c r="L45" i="15" s="1"/>
  <c r="M45" i="15" s="1"/>
  <c r="N45" i="15" s="1"/>
  <c r="J20" i="11"/>
  <c r="I45" i="15" s="1"/>
  <c r="B9" i="4"/>
  <c r="B15" i="4"/>
  <c r="N14" i="11"/>
  <c r="K39" i="15" s="1"/>
  <c r="L39" i="15" s="1"/>
  <c r="M39" i="15" s="1"/>
  <c r="N39" i="15" s="1"/>
  <c r="A45" i="15"/>
  <c r="H8" i="18" s="1"/>
  <c r="D8" i="3"/>
  <c r="B3" i="20"/>
  <c r="D6" i="19"/>
  <c r="A32" i="15"/>
  <c r="D2" i="16"/>
  <c r="O25" i="3"/>
  <c r="P25" i="3" s="1"/>
  <c r="L16" i="11"/>
  <c r="J41" i="15" s="1"/>
  <c r="I16" i="11"/>
  <c r="H41" i="15" s="1"/>
  <c r="B11" i="4"/>
  <c r="B12" i="20"/>
  <c r="N16" i="11"/>
  <c r="K41" i="15" s="1"/>
  <c r="L41" i="15" s="1"/>
  <c r="M41" i="15" s="1"/>
  <c r="N41" i="15" s="1"/>
  <c r="J16" i="11"/>
  <c r="I41" i="15" s="1"/>
  <c r="A41" i="15"/>
  <c r="A13" i="18" s="1"/>
  <c r="L15" i="11"/>
  <c r="J40" i="15" s="1"/>
  <c r="B11" i="20"/>
  <c r="A40" i="15"/>
  <c r="A12" i="18" s="1"/>
  <c r="I15" i="11"/>
  <c r="H40" i="15" s="1"/>
  <c r="N15" i="11"/>
  <c r="K40" i="15" s="1"/>
  <c r="L40" i="15" s="1"/>
  <c r="M40" i="15" s="1"/>
  <c r="N40" i="15" s="1"/>
  <c r="J15" i="11"/>
  <c r="I40" i="15" s="1"/>
  <c r="B10" i="4"/>
  <c r="O194" i="3"/>
  <c r="P194" i="3" s="1"/>
  <c r="O78" i="3"/>
  <c r="P78" i="3" s="1"/>
  <c r="O189" i="3"/>
  <c r="P189" i="3" s="1"/>
  <c r="O43" i="3"/>
  <c r="P43" i="3" s="1"/>
  <c r="O98" i="3"/>
  <c r="P98" i="3" s="1"/>
  <c r="O29" i="3"/>
  <c r="P29" i="3" s="1"/>
  <c r="O128" i="3"/>
  <c r="P128" i="3" s="1"/>
  <c r="O150" i="3"/>
  <c r="P150" i="3" s="1"/>
  <c r="O177" i="3"/>
  <c r="P177" i="3" s="1"/>
  <c r="O148" i="3"/>
  <c r="P148" i="3" s="1"/>
  <c r="O181" i="3"/>
  <c r="P181" i="3" s="1"/>
  <c r="O62" i="3"/>
  <c r="P62" i="3" s="1"/>
  <c r="O75" i="3"/>
  <c r="P75" i="3" s="1"/>
  <c r="O106" i="3"/>
  <c r="P106" i="3" s="1"/>
  <c r="O59" i="3"/>
  <c r="P59" i="3" s="1"/>
  <c r="O26" i="3"/>
  <c r="P26" i="3" s="1"/>
  <c r="O114" i="3"/>
  <c r="P114" i="3" s="1"/>
  <c r="O57" i="3"/>
  <c r="P57" i="3" s="1"/>
  <c r="O166" i="3"/>
  <c r="P166" i="3" s="1"/>
  <c r="O144" i="3"/>
  <c r="P144" i="3" s="1"/>
  <c r="O84" i="3"/>
  <c r="P84" i="3" s="1"/>
  <c r="O79" i="3"/>
  <c r="P79" i="3" s="1"/>
  <c r="O28" i="3"/>
  <c r="P28" i="3" s="1"/>
  <c r="O137" i="3"/>
  <c r="P137" i="3" s="1"/>
  <c r="O191" i="3"/>
  <c r="P191" i="3" s="1"/>
  <c r="O20" i="3"/>
  <c r="P20" i="3" s="1"/>
  <c r="O55" i="3"/>
  <c r="P55" i="3" s="1"/>
  <c r="O50" i="3"/>
  <c r="P50" i="3" s="1"/>
  <c r="O23" i="3"/>
  <c r="P23" i="3" s="1"/>
  <c r="O118" i="3"/>
  <c r="P118" i="3" s="1"/>
  <c r="O80" i="3"/>
  <c r="P80" i="3" s="1"/>
  <c r="O39" i="3"/>
  <c r="P39" i="3" s="1"/>
  <c r="O102" i="3"/>
  <c r="P102" i="3" s="1"/>
  <c r="O38" i="3"/>
  <c r="P38" i="3" s="1"/>
  <c r="L5" i="4"/>
  <c r="X34" i="15"/>
  <c r="K339" i="3"/>
  <c r="P5" i="4" s="1"/>
  <c r="N13" i="3"/>
  <c r="H14" i="3"/>
  <c r="B17" i="20"/>
  <c r="A46" i="15"/>
  <c r="H9" i="18" s="1"/>
  <c r="I21" i="11"/>
  <c r="H46" i="15" s="1"/>
  <c r="B16" i="4"/>
  <c r="L21" i="11"/>
  <c r="J46" i="15" s="1"/>
  <c r="J21" i="11"/>
  <c r="I46" i="15" s="1"/>
  <c r="N21" i="11"/>
  <c r="K46" i="15" s="1"/>
  <c r="L46" i="15" s="1"/>
  <c r="M46" i="15" s="1"/>
  <c r="N46" i="15" s="1"/>
  <c r="E8" i="4"/>
  <c r="Q6" i="4"/>
  <c r="O188" i="3"/>
  <c r="P188" i="3" s="1"/>
  <c r="O178" i="3"/>
  <c r="P178" i="3" s="1"/>
  <c r="O133" i="3"/>
  <c r="P133" i="3" s="1"/>
  <c r="O10" i="3"/>
  <c r="P10" i="3" s="1"/>
  <c r="O116" i="3"/>
  <c r="P116" i="3" s="1"/>
  <c r="O77" i="3"/>
  <c r="P77" i="3" s="1"/>
  <c r="O21" i="3"/>
  <c r="P21" i="3" s="1"/>
  <c r="O76" i="3"/>
  <c r="P76" i="3" s="1"/>
  <c r="O132" i="3"/>
  <c r="P132" i="3" s="1"/>
  <c r="O117" i="3"/>
  <c r="P117" i="3" s="1"/>
  <c r="O101" i="3"/>
  <c r="P101" i="3" s="1"/>
  <c r="O86" i="3"/>
  <c r="P86" i="3" s="1"/>
  <c r="O156" i="3"/>
  <c r="P156" i="3" s="1"/>
  <c r="O182" i="3"/>
  <c r="P182" i="3" s="1"/>
  <c r="O203" i="3"/>
  <c r="P203" i="3" s="1"/>
  <c r="O196" i="3"/>
  <c r="P196" i="3" s="1"/>
  <c r="O35" i="3"/>
  <c r="P35" i="3" s="1"/>
  <c r="O89" i="3"/>
  <c r="P89" i="3" s="1"/>
  <c r="O108" i="3"/>
  <c r="P108" i="3" s="1"/>
  <c r="O162" i="3"/>
  <c r="P162" i="3" s="1"/>
  <c r="O32" i="3"/>
  <c r="P32" i="3" s="1"/>
  <c r="O71" i="3"/>
  <c r="P71" i="3" s="1"/>
  <c r="O47" i="3"/>
  <c r="P47" i="3" s="1"/>
  <c r="O193" i="3"/>
  <c r="P193" i="3" s="1"/>
  <c r="O195" i="3"/>
  <c r="P195" i="3" s="1"/>
  <c r="J34" i="15"/>
  <c r="O143" i="3"/>
  <c r="P143" i="3" s="1"/>
  <c r="O65" i="3"/>
  <c r="P65" i="3" s="1"/>
  <c r="O200" i="3"/>
  <c r="P200" i="3" s="1"/>
  <c r="O130" i="3"/>
  <c r="P130" i="3" s="1"/>
  <c r="O60" i="3"/>
  <c r="P60" i="3" s="1"/>
  <c r="O81" i="3"/>
  <c r="P81" i="3" s="1"/>
  <c r="M7" i="4"/>
  <c r="P7" i="4"/>
  <c r="J23" i="11"/>
  <c r="I48" i="15" s="1"/>
  <c r="I23" i="11"/>
  <c r="H48" i="15" s="1"/>
  <c r="B19" i="20"/>
  <c r="A48" i="15"/>
  <c r="H11" i="18" s="1"/>
  <c r="N23" i="11"/>
  <c r="K48" i="15" s="1"/>
  <c r="L48" i="15" s="1"/>
  <c r="M48" i="15" s="1"/>
  <c r="N48" i="15" s="1"/>
  <c r="L23" i="11"/>
  <c r="J48" i="15" s="1"/>
  <c r="B18" i="4"/>
  <c r="Q10" i="4"/>
  <c r="O19" i="4"/>
  <c r="Q21" i="4"/>
  <c r="P21" i="4"/>
  <c r="N6" i="4"/>
  <c r="Q19" i="4"/>
  <c r="M210" i="3"/>
  <c r="G211" i="3"/>
  <c r="A47" i="15"/>
  <c r="H10" i="18" s="1"/>
  <c r="J22" i="11"/>
  <c r="I47" i="15" s="1"/>
  <c r="B17" i="4"/>
  <c r="I22" i="11"/>
  <c r="H47" i="15" s="1"/>
  <c r="L22" i="11"/>
  <c r="J47" i="15" s="1"/>
  <c r="N22" i="11"/>
  <c r="K47" i="15" s="1"/>
  <c r="L47" i="15" s="1"/>
  <c r="M47" i="15" s="1"/>
  <c r="N47" i="15" s="1"/>
  <c r="B18" i="20"/>
  <c r="F17" i="3"/>
  <c r="A16" i="3"/>
  <c r="B6" i="20"/>
  <c r="J10" i="11"/>
  <c r="I35" i="15" s="1"/>
  <c r="A35" i="15"/>
  <c r="A7" i="18" s="1"/>
  <c r="O113" i="3"/>
  <c r="P113" i="3" s="1"/>
  <c r="O145" i="3"/>
  <c r="P145" i="3" s="1"/>
  <c r="O157" i="3"/>
  <c r="P157" i="3" s="1"/>
  <c r="O140" i="3"/>
  <c r="P140" i="3" s="1"/>
  <c r="O139" i="3"/>
  <c r="P139" i="3" s="1"/>
  <c r="O105" i="3"/>
  <c r="P105" i="3" s="1"/>
  <c r="O30" i="3"/>
  <c r="P30" i="3" s="1"/>
  <c r="O176" i="3"/>
  <c r="P176" i="3" s="1"/>
  <c r="B5" i="4"/>
  <c r="L10" i="11"/>
  <c r="J35" i="15" s="1"/>
  <c r="O208" i="3"/>
  <c r="P208" i="3" s="1"/>
  <c r="O198" i="3"/>
  <c r="P198" i="3" s="1"/>
  <c r="O40" i="3"/>
  <c r="P40" i="3" s="1"/>
  <c r="O100" i="3"/>
  <c r="P100" i="3" s="1"/>
  <c r="O64" i="3"/>
  <c r="P64" i="3" s="1"/>
  <c r="O154" i="3"/>
  <c r="P154" i="3" s="1"/>
  <c r="O110" i="3"/>
  <c r="P110" i="3" s="1"/>
  <c r="O180" i="3"/>
  <c r="P180" i="3" s="1"/>
  <c r="O197" i="3"/>
  <c r="P197" i="3" s="1"/>
  <c r="O209" i="3"/>
  <c r="P209" i="3" s="1"/>
  <c r="O91" i="3"/>
  <c r="P91" i="3" s="1"/>
  <c r="O159" i="3"/>
  <c r="P159" i="3" s="1"/>
  <c r="O119" i="3"/>
  <c r="P119" i="3" s="1"/>
  <c r="O48" i="3"/>
  <c r="P48" i="3" s="1"/>
  <c r="O99" i="3"/>
  <c r="P99" i="3" s="1"/>
  <c r="O83" i="3"/>
  <c r="P83" i="3" s="1"/>
  <c r="O51" i="3"/>
  <c r="P51" i="3" s="1"/>
  <c r="O16" i="3"/>
  <c r="P16" i="3" s="1"/>
  <c r="O104" i="3"/>
  <c r="P104" i="3" s="1"/>
  <c r="O121" i="3"/>
  <c r="P121" i="3" s="1"/>
  <c r="O126" i="3"/>
  <c r="P126" i="3" s="1"/>
  <c r="O192" i="3"/>
  <c r="P192" i="3" s="1"/>
  <c r="O127" i="3"/>
  <c r="P127" i="3" s="1"/>
  <c r="O205" i="3"/>
  <c r="P205" i="3" s="1"/>
  <c r="O134" i="3"/>
  <c r="P134" i="3" s="1"/>
  <c r="O199" i="3"/>
  <c r="P199" i="3" s="1"/>
  <c r="O129" i="3"/>
  <c r="P129" i="3" s="1"/>
  <c r="N10" i="11"/>
  <c r="K35" i="15" s="1"/>
  <c r="L35" i="15" s="1"/>
  <c r="M35" i="15" s="1"/>
  <c r="N35" i="15" s="1"/>
  <c r="O19" i="3"/>
  <c r="P19" i="3" s="1"/>
  <c r="O45" i="3"/>
  <c r="P45" i="3" s="1"/>
  <c r="O27" i="3"/>
  <c r="P27" i="3" s="1"/>
  <c r="O36" i="3"/>
  <c r="P36" i="3" s="1"/>
  <c r="O97" i="3"/>
  <c r="P97" i="3" s="1"/>
  <c r="O172" i="3"/>
  <c r="P172" i="3" s="1"/>
  <c r="O151" i="3"/>
  <c r="P151" i="3" s="1"/>
  <c r="O175" i="3"/>
  <c r="P175" i="3" s="1"/>
  <c r="O152" i="3"/>
  <c r="P152" i="3" s="1"/>
  <c r="O184" i="3"/>
  <c r="P184" i="3" s="1"/>
  <c r="O123" i="3"/>
  <c r="P123" i="3" s="1"/>
  <c r="O131" i="3"/>
  <c r="P131" i="3" s="1"/>
  <c r="O33" i="3"/>
  <c r="P33" i="3" s="1"/>
  <c r="O88" i="3"/>
  <c r="P88" i="3" s="1"/>
  <c r="O103" i="3"/>
  <c r="P103" i="3" s="1"/>
  <c r="O147" i="3"/>
  <c r="P147" i="3" s="1"/>
  <c r="I10" i="11"/>
  <c r="H35" i="15" s="1"/>
  <c r="O163" i="3"/>
  <c r="P163" i="3" s="1"/>
  <c r="O14" i="3"/>
  <c r="P14" i="3" s="1"/>
  <c r="O13" i="3"/>
  <c r="P13" i="3" s="1"/>
  <c r="O142" i="3"/>
  <c r="P142" i="3" s="1"/>
  <c r="O58" i="3"/>
  <c r="P58" i="3" s="1"/>
  <c r="O206" i="3"/>
  <c r="P206" i="3" s="1"/>
  <c r="O124" i="3"/>
  <c r="P124" i="3" s="1"/>
  <c r="O112" i="3"/>
  <c r="P112" i="3" s="1"/>
  <c r="O53" i="3"/>
  <c r="P53" i="3" s="1"/>
  <c r="O171" i="3"/>
  <c r="P171" i="3" s="1"/>
  <c r="O164" i="3"/>
  <c r="P164" i="3" s="1"/>
  <c r="O190" i="3"/>
  <c r="P190" i="3" s="1"/>
  <c r="O173" i="3"/>
  <c r="P173" i="3" s="1"/>
  <c r="O120" i="3"/>
  <c r="P120" i="3" s="1"/>
  <c r="N26" i="11"/>
  <c r="K51" i="15" s="1"/>
  <c r="L51" i="15" s="1"/>
  <c r="M51" i="15" s="1"/>
  <c r="N51" i="15" s="1"/>
  <c r="B21" i="4"/>
  <c r="I26" i="11"/>
  <c r="H51" i="15" s="1"/>
  <c r="B22" i="20"/>
  <c r="A51" i="15"/>
  <c r="H14" i="18" s="1"/>
  <c r="L26" i="11"/>
  <c r="J51" i="15" s="1"/>
  <c r="J26" i="11"/>
  <c r="I51" i="15" s="1"/>
  <c r="K34" i="15"/>
  <c r="N14" i="4"/>
  <c r="O82" i="3"/>
  <c r="P82" i="3" s="1"/>
  <c r="O22" i="3"/>
  <c r="P22" i="3" s="1"/>
  <c r="O135" i="3"/>
  <c r="P135" i="3" s="1"/>
  <c r="O174" i="3"/>
  <c r="P174" i="3" s="1"/>
  <c r="O15" i="3"/>
  <c r="P15" i="3" s="1"/>
  <c r="O149" i="3"/>
  <c r="P149" i="3" s="1"/>
  <c r="O68" i="3"/>
  <c r="P68" i="3" s="1"/>
  <c r="O87" i="3"/>
  <c r="P87" i="3" s="1"/>
  <c r="O46" i="3"/>
  <c r="P46" i="3" s="1"/>
  <c r="O179" i="3"/>
  <c r="P179" i="3" s="1"/>
  <c r="O122" i="3"/>
  <c r="P122" i="3" s="1"/>
  <c r="O109" i="3"/>
  <c r="P109" i="3" s="1"/>
  <c r="O161" i="3"/>
  <c r="P161" i="3" s="1"/>
  <c r="O111" i="3"/>
  <c r="P111" i="3" s="1"/>
  <c r="O72" i="3"/>
  <c r="P72" i="3" s="1"/>
  <c r="O24" i="3"/>
  <c r="P24" i="3" s="1"/>
  <c r="O12" i="3"/>
  <c r="P12" i="3" s="1"/>
  <c r="O141" i="3"/>
  <c r="P141" i="3" s="1"/>
  <c r="O167" i="3"/>
  <c r="P167" i="3" s="1"/>
  <c r="O153" i="3"/>
  <c r="P153" i="3" s="1"/>
  <c r="O160" i="3"/>
  <c r="P160" i="3" s="1"/>
  <c r="O183" i="3"/>
  <c r="P183" i="3" s="1"/>
  <c r="O90" i="3"/>
  <c r="P90" i="3" s="1"/>
  <c r="O169" i="3"/>
  <c r="P169" i="3" s="1"/>
  <c r="O42" i="3"/>
  <c r="P42" i="3" s="1"/>
  <c r="O207" i="3"/>
  <c r="P207" i="3" s="1"/>
  <c r="O34" i="3"/>
  <c r="P34" i="3" s="1"/>
  <c r="O74" i="3"/>
  <c r="P74" i="3" s="1"/>
  <c r="O202" i="3"/>
  <c r="P202" i="3" s="1"/>
  <c r="O185" i="3"/>
  <c r="P185" i="3" s="1"/>
  <c r="O92" i="3"/>
  <c r="P92" i="3" s="1"/>
  <c r="O115" i="3"/>
  <c r="P115" i="3" s="1"/>
  <c r="O186" i="3"/>
  <c r="P186" i="3" s="1"/>
  <c r="O54" i="3"/>
  <c r="P54" i="3" s="1"/>
  <c r="O13" i="4"/>
  <c r="L13" i="4"/>
  <c r="B13" i="20"/>
  <c r="B12" i="4"/>
  <c r="A42" i="15"/>
  <c r="A14" i="18" s="1"/>
  <c r="L17" i="11"/>
  <c r="J42" i="15" s="1"/>
  <c r="N17" i="11"/>
  <c r="K42" i="15" s="1"/>
  <c r="L42" i="15" s="1"/>
  <c r="M42" i="15" s="1"/>
  <c r="N42" i="15" s="1"/>
  <c r="I17" i="11"/>
  <c r="H42" i="15" s="1"/>
  <c r="J17" i="11"/>
  <c r="I42" i="15" s="1"/>
  <c r="B20" i="4"/>
  <c r="B21" i="20"/>
  <c r="N25" i="11"/>
  <c r="K50" i="15" s="1"/>
  <c r="L50" i="15" s="1"/>
  <c r="M50" i="15" s="1"/>
  <c r="N50" i="15" s="1"/>
  <c r="L25" i="11"/>
  <c r="J50" i="15" s="1"/>
  <c r="A50" i="15"/>
  <c r="H13" i="18" s="1"/>
  <c r="I25" i="11"/>
  <c r="H50" i="15" s="1"/>
  <c r="J25" i="11"/>
  <c r="I50" i="15" s="1"/>
  <c r="A49" i="15"/>
  <c r="H12" i="18" s="1"/>
  <c r="I24" i="11"/>
  <c r="H49" i="15" s="1"/>
  <c r="L24" i="11"/>
  <c r="J49" i="15" s="1"/>
  <c r="N24" i="11"/>
  <c r="K49" i="15" s="1"/>
  <c r="L49" i="15" s="1"/>
  <c r="M49" i="15" s="1"/>
  <c r="N49" i="15" s="1"/>
  <c r="B19" i="4"/>
  <c r="J24" i="11"/>
  <c r="I49" i="15" s="1"/>
  <c r="B20" i="20"/>
  <c r="E14" i="3"/>
  <c r="L13" i="3"/>
  <c r="J19" i="11"/>
  <c r="I44" i="15" s="1"/>
  <c r="L19" i="11"/>
  <c r="J44" i="15" s="1"/>
  <c r="N19" i="11"/>
  <c r="K44" i="15" s="1"/>
  <c r="L44" i="15" s="1"/>
  <c r="M44" i="15" s="1"/>
  <c r="N44" i="15" s="1"/>
  <c r="A44" i="15"/>
  <c r="H7" i="18" s="1"/>
  <c r="I19" i="11"/>
  <c r="H44" i="15" s="1"/>
  <c r="B15" i="20"/>
  <c r="B14" i="4"/>
  <c r="O95" i="3"/>
  <c r="P95" i="3" s="1"/>
  <c r="O146" i="3"/>
  <c r="P146" i="3" s="1"/>
  <c r="O66" i="3"/>
  <c r="P66" i="3" s="1"/>
  <c r="O56" i="3"/>
  <c r="P56" i="3" s="1"/>
  <c r="O155" i="3"/>
  <c r="P155" i="3" s="1"/>
  <c r="O17" i="3"/>
  <c r="P17" i="3" s="1"/>
  <c r="O63" i="3"/>
  <c r="P63" i="3" s="1"/>
  <c r="O11" i="3"/>
  <c r="P11" i="3" s="1"/>
  <c r="O73" i="3"/>
  <c r="P73" i="3" s="1"/>
  <c r="O168" i="3"/>
  <c r="P168" i="3" s="1"/>
  <c r="O94" i="3"/>
  <c r="P94" i="3" s="1"/>
  <c r="O69" i="3"/>
  <c r="P69" i="3" s="1"/>
  <c r="O44" i="3"/>
  <c r="P44" i="3" s="1"/>
  <c r="O70" i="3"/>
  <c r="P70" i="3" s="1"/>
  <c r="O107" i="3"/>
  <c r="P107" i="3" s="1"/>
  <c r="O204" i="3"/>
  <c r="P204" i="3" s="1"/>
  <c r="O138" i="3"/>
  <c r="P138" i="3" s="1"/>
  <c r="O96" i="3"/>
  <c r="P96" i="3" s="1"/>
  <c r="O125" i="3"/>
  <c r="P125" i="3" s="1"/>
  <c r="O93" i="3"/>
  <c r="P93" i="3" s="1"/>
  <c r="O85" i="3"/>
  <c r="P85" i="3" s="1"/>
  <c r="O170" i="3"/>
  <c r="P170" i="3" s="1"/>
  <c r="O52" i="3"/>
  <c r="P52" i="3" s="1"/>
  <c r="O165" i="3"/>
  <c r="P165" i="3" s="1"/>
  <c r="O136" i="3"/>
  <c r="P136" i="3" s="1"/>
  <c r="O158" i="3"/>
  <c r="P158" i="3" s="1"/>
  <c r="O37" i="3"/>
  <c r="P37" i="3" s="1"/>
  <c r="O201" i="3"/>
  <c r="P201" i="3" s="1"/>
  <c r="O31" i="3"/>
  <c r="P31" i="3" s="1"/>
  <c r="O49" i="3"/>
  <c r="P49" i="3" s="1"/>
  <c r="O187" i="3"/>
  <c r="P187" i="3" s="1"/>
  <c r="O67" i="3"/>
  <c r="P67" i="3" s="1"/>
  <c r="O61" i="3"/>
  <c r="P61" i="3" s="1"/>
  <c r="O18" i="3"/>
  <c r="P18" i="3" s="1"/>
  <c r="O41" i="3"/>
  <c r="P41" i="3" s="1"/>
  <c r="C13" i="4"/>
  <c r="H13" i="4"/>
  <c r="Q4" i="4"/>
  <c r="Q17" i="4"/>
  <c r="L11" i="4" l="1"/>
  <c r="O4" i="4"/>
  <c r="E13" i="4"/>
  <c r="M17" i="4"/>
  <c r="M21" i="4"/>
  <c r="M10" i="4"/>
  <c r="M4" i="4"/>
  <c r="L4" i="4"/>
  <c r="P9" i="4"/>
  <c r="N13" i="4"/>
  <c r="N10" i="4"/>
  <c r="L21" i="4"/>
  <c r="P6" i="4"/>
  <c r="Q9" i="4"/>
  <c r="P4" i="4"/>
  <c r="O17" i="4"/>
  <c r="G13" i="4"/>
  <c r="M14" i="4"/>
  <c r="P13" i="4"/>
  <c r="Q13" i="4"/>
  <c r="M9" i="4"/>
  <c r="L10" i="4"/>
  <c r="O21" i="4"/>
  <c r="L6" i="4"/>
  <c r="P10" i="4"/>
  <c r="L17" i="4"/>
  <c r="N7" i="4"/>
  <c r="H8" i="4"/>
  <c r="N5" i="4"/>
  <c r="M5" i="4"/>
  <c r="O14" i="4"/>
  <c r="C9" i="4"/>
  <c r="N18" i="4"/>
  <c r="H6" i="4"/>
  <c r="P14" i="4"/>
  <c r="F13" i="4"/>
  <c r="L9" i="4"/>
  <c r="N19" i="4"/>
  <c r="P19" i="4"/>
  <c r="N21" i="4"/>
  <c r="O7" i="4"/>
  <c r="Q7" i="4"/>
  <c r="M6" i="4"/>
  <c r="G8" i="4"/>
  <c r="D8" i="4"/>
  <c r="N17" i="4"/>
  <c r="O5" i="4"/>
  <c r="O20" i="4"/>
  <c r="D4" i="4"/>
  <c r="G7" i="4"/>
  <c r="Q20" i="4"/>
  <c r="N15" i="4"/>
  <c r="N4" i="4"/>
  <c r="M13" i="4"/>
  <c r="M19" i="4"/>
  <c r="D13" i="4"/>
  <c r="P17" i="4"/>
  <c r="O10" i="4"/>
  <c r="O6" i="4"/>
  <c r="L19" i="4"/>
  <c r="N9" i="4"/>
  <c r="L7" i="4"/>
  <c r="O9" i="4"/>
  <c r="C8" i="4"/>
  <c r="F8" i="4"/>
  <c r="G15" i="4"/>
  <c r="Q12" i="4"/>
  <c r="L8" i="4"/>
  <c r="I34" i="15"/>
  <c r="I9" i="11"/>
  <c r="H34" i="15" s="1"/>
  <c r="Z28" i="11"/>
  <c r="X28" i="11"/>
  <c r="X53" i="15"/>
  <c r="Y53" i="15"/>
  <c r="Q14" i="4"/>
  <c r="L14" i="4"/>
  <c r="P18" i="4"/>
  <c r="N11" i="4"/>
  <c r="Q11" i="4"/>
  <c r="O15" i="4"/>
  <c r="H7" i="4"/>
  <c r="M15" i="4"/>
  <c r="P11" i="4"/>
  <c r="O11" i="4"/>
  <c r="AB28" i="11"/>
  <c r="D7" i="4"/>
  <c r="E7" i="4"/>
  <c r="M20" i="4"/>
  <c r="P15" i="4"/>
  <c r="F7" i="4"/>
  <c r="Q15" i="4"/>
  <c r="M16" i="4"/>
  <c r="L20" i="4"/>
  <c r="C7" i="4"/>
  <c r="N20" i="4"/>
  <c r="L16" i="4"/>
  <c r="P20" i="4"/>
  <c r="P16" i="4"/>
  <c r="C6" i="4"/>
  <c r="F6" i="4"/>
  <c r="Q18" i="4"/>
  <c r="Q16" i="4"/>
  <c r="O16" i="4"/>
  <c r="O18" i="4"/>
  <c r="F15" i="4"/>
  <c r="E6" i="4"/>
  <c r="M18" i="4"/>
  <c r="P8" i="4"/>
  <c r="L12" i="4"/>
  <c r="N12" i="4"/>
  <c r="O8" i="4"/>
  <c r="P12" i="4"/>
  <c r="L18" i="4"/>
  <c r="D9" i="4"/>
  <c r="Q8" i="4"/>
  <c r="O12" i="4"/>
  <c r="M8" i="4"/>
  <c r="N8" i="4"/>
  <c r="M12" i="4"/>
  <c r="E9" i="4"/>
  <c r="G9" i="4"/>
  <c r="H15" i="4"/>
  <c r="E4" i="4"/>
  <c r="H4" i="4"/>
  <c r="C15" i="4"/>
  <c r="F9" i="4"/>
  <c r="H9" i="4"/>
  <c r="D15" i="4"/>
  <c r="E15" i="4"/>
  <c r="J28" i="11"/>
  <c r="F19" i="4"/>
  <c r="G19" i="4"/>
  <c r="H19" i="4"/>
  <c r="D19" i="4"/>
  <c r="E19" i="4"/>
  <c r="C19" i="4"/>
  <c r="A17" i="3"/>
  <c r="F18" i="3"/>
  <c r="L28" i="11"/>
  <c r="C14" i="4"/>
  <c r="D14" i="4"/>
  <c r="H14" i="4"/>
  <c r="G14" i="4"/>
  <c r="E14" i="4"/>
  <c r="F14" i="4"/>
  <c r="E15" i="3"/>
  <c r="L14" i="3"/>
  <c r="E12" i="4"/>
  <c r="D12" i="4"/>
  <c r="G12" i="4"/>
  <c r="H12" i="4"/>
  <c r="F12" i="4"/>
  <c r="C12" i="4"/>
  <c r="D21" i="4"/>
  <c r="C21" i="4"/>
  <c r="E21" i="4"/>
  <c r="H21" i="4"/>
  <c r="F21" i="4"/>
  <c r="G21" i="4"/>
  <c r="G212" i="3"/>
  <c r="M211" i="3"/>
  <c r="J53" i="15"/>
  <c r="L15" i="4"/>
  <c r="Q5" i="4"/>
  <c r="AA34" i="15"/>
  <c r="Z53" i="15"/>
  <c r="M11" i="4"/>
  <c r="G4" i="4"/>
  <c r="G6" i="4"/>
  <c r="E11" i="4"/>
  <c r="D11" i="4"/>
  <c r="C11" i="4"/>
  <c r="H11" i="4"/>
  <c r="F11" i="4"/>
  <c r="G11" i="4"/>
  <c r="N28" i="11"/>
  <c r="G17" i="4"/>
  <c r="F17" i="4"/>
  <c r="C17" i="4"/>
  <c r="E17" i="4"/>
  <c r="D17" i="4"/>
  <c r="H17" i="4"/>
  <c r="D18" i="4"/>
  <c r="E18" i="4"/>
  <c r="F18" i="4"/>
  <c r="G18" i="4"/>
  <c r="C18" i="4"/>
  <c r="H18" i="4"/>
  <c r="H10" i="4"/>
  <c r="F10" i="4"/>
  <c r="G10" i="4"/>
  <c r="C10" i="4"/>
  <c r="E10" i="4"/>
  <c r="D10" i="4"/>
  <c r="I53" i="15"/>
  <c r="H20" i="4"/>
  <c r="F20" i="4"/>
  <c r="D20" i="4"/>
  <c r="G20" i="4"/>
  <c r="C20" i="4"/>
  <c r="E20" i="4"/>
  <c r="K53" i="15"/>
  <c r="L34" i="15"/>
  <c r="M34" i="15" s="1"/>
  <c r="N34" i="15" s="1"/>
  <c r="C5" i="4"/>
  <c r="G5" i="4"/>
  <c r="F5" i="4"/>
  <c r="E5" i="4"/>
  <c r="D5" i="4"/>
  <c r="H5" i="4"/>
  <c r="G16" i="4"/>
  <c r="C16" i="4"/>
  <c r="F16" i="4"/>
  <c r="E16" i="4"/>
  <c r="D16" i="4"/>
  <c r="H16" i="4"/>
  <c r="N14" i="3"/>
  <c r="H15" i="3"/>
  <c r="C4" i="4"/>
  <c r="F4" i="4"/>
  <c r="D6" i="4"/>
  <c r="W28" i="11" l="1"/>
  <c r="N53" i="15"/>
  <c r="M53" i="15"/>
  <c r="W53" i="15"/>
  <c r="R7" i="15" s="1"/>
  <c r="H53" i="15"/>
  <c r="F7" i="15" s="1"/>
  <c r="I28" i="11"/>
  <c r="L53" i="15"/>
  <c r="F19" i="3"/>
  <c r="A18" i="3"/>
  <c r="G213" i="3"/>
  <c r="M212" i="3"/>
  <c r="N15" i="3"/>
  <c r="H16" i="3"/>
  <c r="AB34" i="15"/>
  <c r="AA53" i="15"/>
  <c r="E16" i="3"/>
  <c r="L15" i="3"/>
  <c r="H17" i="3" l="1"/>
  <c r="N16" i="3"/>
  <c r="E17" i="3"/>
  <c r="L16" i="3"/>
  <c r="A19" i="3"/>
  <c r="F20" i="3"/>
  <c r="AC34" i="15"/>
  <c r="AC53" i="15" s="1"/>
  <c r="AB53" i="15"/>
  <c r="G214" i="3"/>
  <c r="M213" i="3"/>
  <c r="F21" i="3" l="1"/>
  <c r="A20" i="3"/>
  <c r="E18" i="3"/>
  <c r="L17" i="3"/>
  <c r="N17" i="3"/>
  <c r="H18" i="3"/>
  <c r="M214" i="3"/>
  <c r="G215" i="3"/>
  <c r="G216" i="3" l="1"/>
  <c r="M215" i="3"/>
  <c r="E19" i="3"/>
  <c r="L18" i="3"/>
  <c r="N18" i="3"/>
  <c r="H19" i="3"/>
  <c r="F22" i="3"/>
  <c r="A21" i="3"/>
  <c r="E20" i="3" l="1"/>
  <c r="L19" i="3"/>
  <c r="F23" i="3"/>
  <c r="A22" i="3"/>
  <c r="H20" i="3"/>
  <c r="N19" i="3"/>
  <c r="M216" i="3"/>
  <c r="G217" i="3"/>
  <c r="G218" i="3" l="1"/>
  <c r="M217" i="3"/>
  <c r="F24" i="3"/>
  <c r="A23" i="3"/>
  <c r="N20" i="3"/>
  <c r="H21" i="3"/>
  <c r="E21" i="3"/>
  <c r="L20" i="3"/>
  <c r="M218" i="3" l="1"/>
  <c r="G219" i="3"/>
  <c r="E22" i="3"/>
  <c r="L21" i="3"/>
  <c r="F25" i="3"/>
  <c r="A24" i="3"/>
  <c r="N21" i="3"/>
  <c r="H22" i="3"/>
  <c r="E23" i="3" l="1"/>
  <c r="L22" i="3"/>
  <c r="H23" i="3"/>
  <c r="N22" i="3"/>
  <c r="A25" i="3"/>
  <c r="F26" i="3"/>
  <c r="G220" i="3"/>
  <c r="M219" i="3"/>
  <c r="E24" i="3" l="1"/>
  <c r="L23" i="3"/>
  <c r="G221" i="3"/>
  <c r="M220" i="3"/>
  <c r="N23" i="3"/>
  <c r="H24" i="3"/>
  <c r="A26" i="3"/>
  <c r="F27" i="3"/>
  <c r="M221" i="3" l="1"/>
  <c r="G222" i="3"/>
  <c r="A27" i="3"/>
  <c r="F28" i="3"/>
  <c r="E25" i="3"/>
  <c r="L24" i="3"/>
  <c r="H25" i="3"/>
  <c r="N24" i="3"/>
  <c r="A28" i="3" l="1"/>
  <c r="F29" i="3"/>
  <c r="H26" i="3"/>
  <c r="N25" i="3"/>
  <c r="E26" i="3"/>
  <c r="L25" i="3"/>
  <c r="M222" i="3"/>
  <c r="G223" i="3"/>
  <c r="H27" i="3" l="1"/>
  <c r="N26" i="3"/>
  <c r="G224" i="3"/>
  <c r="M223" i="3"/>
  <c r="A29" i="3"/>
  <c r="F30" i="3"/>
  <c r="E27" i="3"/>
  <c r="L26" i="3"/>
  <c r="F31" i="3" l="1"/>
  <c r="A30" i="3"/>
  <c r="N27" i="3"/>
  <c r="H28" i="3"/>
  <c r="E28" i="3"/>
  <c r="L27" i="3"/>
  <c r="M224" i="3"/>
  <c r="G225" i="3"/>
  <c r="M225" i="3" l="1"/>
  <c r="G226" i="3"/>
  <c r="N28" i="3"/>
  <c r="H29" i="3"/>
  <c r="F32" i="3"/>
  <c r="A31" i="3"/>
  <c r="E29" i="3"/>
  <c r="L28" i="3"/>
  <c r="E30" i="3" l="1"/>
  <c r="L29" i="3"/>
  <c r="N29" i="3"/>
  <c r="H30" i="3"/>
  <c r="F33" i="3"/>
  <c r="A32" i="3"/>
  <c r="M226" i="3"/>
  <c r="G227" i="3"/>
  <c r="H31" i="3" l="1"/>
  <c r="N30" i="3"/>
  <c r="M227" i="3"/>
  <c r="G228" i="3"/>
  <c r="E31" i="3"/>
  <c r="L30" i="3"/>
  <c r="A33" i="3"/>
  <c r="F34" i="3"/>
  <c r="H32" i="3" l="1"/>
  <c r="N31" i="3"/>
  <c r="G229" i="3"/>
  <c r="M228" i="3"/>
  <c r="A34" i="3"/>
  <c r="F35" i="3"/>
  <c r="E32" i="3"/>
  <c r="L31" i="3"/>
  <c r="F36" i="3" l="1"/>
  <c r="A35" i="3"/>
  <c r="N32" i="3"/>
  <c r="H33" i="3"/>
  <c r="E33" i="3"/>
  <c r="L32" i="3"/>
  <c r="M229" i="3"/>
  <c r="G230" i="3"/>
  <c r="M230" i="3" l="1"/>
  <c r="G231" i="3"/>
  <c r="H34" i="3"/>
  <c r="N33" i="3"/>
  <c r="E34" i="3"/>
  <c r="L33" i="3"/>
  <c r="A36" i="3"/>
  <c r="F37" i="3"/>
  <c r="A37" i="3" l="1"/>
  <c r="F38" i="3"/>
  <c r="E35" i="3"/>
  <c r="L34" i="3"/>
  <c r="N34" i="3"/>
  <c r="H35" i="3"/>
  <c r="M231" i="3"/>
  <c r="G232" i="3"/>
  <c r="G233" i="3" l="1"/>
  <c r="M232" i="3"/>
  <c r="E36" i="3"/>
  <c r="L35" i="3"/>
  <c r="N35" i="3"/>
  <c r="H36" i="3"/>
  <c r="A38" i="3"/>
  <c r="F39" i="3"/>
  <c r="A39" i="3" l="1"/>
  <c r="F40" i="3"/>
  <c r="M233" i="3"/>
  <c r="G234" i="3"/>
  <c r="E37" i="3"/>
  <c r="L36" i="3"/>
  <c r="H37" i="3"/>
  <c r="N36" i="3"/>
  <c r="M234" i="3" l="1"/>
  <c r="G235" i="3"/>
  <c r="H38" i="3"/>
  <c r="N37" i="3"/>
  <c r="E38" i="3"/>
  <c r="L37" i="3"/>
  <c r="F41" i="3"/>
  <c r="A40" i="3"/>
  <c r="H39" i="3" l="1"/>
  <c r="N38" i="3"/>
  <c r="E39" i="3"/>
  <c r="L38" i="3"/>
  <c r="F42" i="3"/>
  <c r="A41" i="3"/>
  <c r="M235" i="3"/>
  <c r="G236" i="3"/>
  <c r="G237" i="3" l="1"/>
  <c r="M236" i="3"/>
  <c r="N39" i="3"/>
  <c r="H40" i="3"/>
  <c r="E40" i="3"/>
  <c r="L39" i="3"/>
  <c r="A42" i="3"/>
  <c r="F43" i="3"/>
  <c r="G238" i="3" l="1"/>
  <c r="M237" i="3"/>
  <c r="F44" i="3"/>
  <c r="A43" i="3"/>
  <c r="N40" i="3"/>
  <c r="H41" i="3"/>
  <c r="E41" i="3"/>
  <c r="L40" i="3"/>
  <c r="E42" i="3" l="1"/>
  <c r="L41" i="3"/>
  <c r="N41" i="3"/>
  <c r="H42" i="3"/>
  <c r="F45" i="3"/>
  <c r="A44" i="3"/>
  <c r="M238" i="3"/>
  <c r="G239" i="3"/>
  <c r="H43" i="3" l="1"/>
  <c r="N42" i="3"/>
  <c r="M239" i="3"/>
  <c r="G240" i="3"/>
  <c r="F46" i="3"/>
  <c r="A45" i="3"/>
  <c r="E43" i="3"/>
  <c r="L42" i="3"/>
  <c r="N43" i="3" l="1"/>
  <c r="H44" i="3"/>
  <c r="E44" i="3"/>
  <c r="L43" i="3"/>
  <c r="M240" i="3"/>
  <c r="G241" i="3"/>
  <c r="A46" i="3"/>
  <c r="F47" i="3"/>
  <c r="E45" i="3" l="1"/>
  <c r="L44" i="3"/>
  <c r="A47" i="3"/>
  <c r="F48" i="3"/>
  <c r="G242" i="3"/>
  <c r="M241" i="3"/>
  <c r="H45" i="3"/>
  <c r="N44" i="3"/>
  <c r="A48" i="3" l="1"/>
  <c r="F49" i="3"/>
  <c r="E46" i="3"/>
  <c r="L45" i="3"/>
  <c r="H46" i="3"/>
  <c r="N45" i="3"/>
  <c r="G243" i="3"/>
  <c r="M242" i="3"/>
  <c r="H47" i="3" l="1"/>
  <c r="N46" i="3"/>
  <c r="M243" i="3"/>
  <c r="G244" i="3"/>
  <c r="E47" i="3"/>
  <c r="L46" i="3"/>
  <c r="F50" i="3"/>
  <c r="A49" i="3"/>
  <c r="F51" i="3" l="1"/>
  <c r="A50" i="3"/>
  <c r="E48" i="3"/>
  <c r="L47" i="3"/>
  <c r="G245" i="3"/>
  <c r="M244" i="3"/>
  <c r="N47" i="3"/>
  <c r="H48" i="3"/>
  <c r="H49" i="3" l="1"/>
  <c r="N48" i="3"/>
  <c r="E49" i="3"/>
  <c r="L48" i="3"/>
  <c r="G246" i="3"/>
  <c r="M245" i="3"/>
  <c r="A51" i="3"/>
  <c r="F52" i="3"/>
  <c r="G247" i="3" l="1"/>
  <c r="M246" i="3"/>
  <c r="H50" i="3"/>
  <c r="N49" i="3"/>
  <c r="F53" i="3"/>
  <c r="A52" i="3"/>
  <c r="E50" i="3"/>
  <c r="L49" i="3"/>
  <c r="H51" i="3" l="1"/>
  <c r="N50" i="3"/>
  <c r="F54" i="3"/>
  <c r="A53" i="3"/>
  <c r="M247" i="3"/>
  <c r="G248" i="3"/>
  <c r="E51" i="3"/>
  <c r="L50" i="3"/>
  <c r="G249" i="3" l="1"/>
  <c r="M248" i="3"/>
  <c r="E52" i="3"/>
  <c r="L51" i="3"/>
  <c r="A54" i="3"/>
  <c r="F55" i="3"/>
  <c r="H52" i="3"/>
  <c r="N51" i="3"/>
  <c r="H53" i="3" l="1"/>
  <c r="N52" i="3"/>
  <c r="E53" i="3"/>
  <c r="L52" i="3"/>
  <c r="F56" i="3"/>
  <c r="A55" i="3"/>
  <c r="M249" i="3"/>
  <c r="G250" i="3"/>
  <c r="M250" i="3" l="1"/>
  <c r="G251" i="3"/>
  <c r="F57" i="3"/>
  <c r="A56" i="3"/>
  <c r="E54" i="3"/>
  <c r="L53" i="3"/>
  <c r="H54" i="3"/>
  <c r="N53" i="3"/>
  <c r="N54" i="3" l="1"/>
  <c r="H55" i="3"/>
  <c r="F58" i="3"/>
  <c r="A57" i="3"/>
  <c r="E55" i="3"/>
  <c r="L54" i="3"/>
  <c r="M251" i="3"/>
  <c r="G252" i="3"/>
  <c r="G253" i="3" l="1"/>
  <c r="M252" i="3"/>
  <c r="F59" i="3"/>
  <c r="A58" i="3"/>
  <c r="E56" i="3"/>
  <c r="L55" i="3"/>
  <c r="N55" i="3"/>
  <c r="H56" i="3"/>
  <c r="N56" i="3" l="1"/>
  <c r="H57" i="3"/>
  <c r="M253" i="3"/>
  <c r="G254" i="3"/>
  <c r="A59" i="3"/>
  <c r="F60" i="3"/>
  <c r="E57" i="3"/>
  <c r="L56" i="3"/>
  <c r="E58" i="3" l="1"/>
  <c r="L57" i="3"/>
  <c r="M254" i="3"/>
  <c r="G255" i="3"/>
  <c r="F61" i="3"/>
  <c r="A60" i="3"/>
  <c r="N57" i="3"/>
  <c r="H58" i="3"/>
  <c r="M255" i="3" l="1"/>
  <c r="G256" i="3"/>
  <c r="H59" i="3"/>
  <c r="N58" i="3"/>
  <c r="F62" i="3"/>
  <c r="A61" i="3"/>
  <c r="E59" i="3"/>
  <c r="L58" i="3"/>
  <c r="A62" i="3" l="1"/>
  <c r="F63" i="3"/>
  <c r="E60" i="3"/>
  <c r="L59" i="3"/>
  <c r="H60" i="3"/>
  <c r="N59" i="3"/>
  <c r="M256" i="3"/>
  <c r="G257" i="3"/>
  <c r="G258" i="3" l="1"/>
  <c r="M257" i="3"/>
  <c r="E61" i="3"/>
  <c r="L60" i="3"/>
  <c r="A63" i="3"/>
  <c r="F64" i="3"/>
  <c r="H61" i="3"/>
  <c r="N60" i="3"/>
  <c r="M258" i="3" l="1"/>
  <c r="G259" i="3"/>
  <c r="H62" i="3"/>
  <c r="N61" i="3"/>
  <c r="E62" i="3"/>
  <c r="L61" i="3"/>
  <c r="F65" i="3"/>
  <c r="A64" i="3"/>
  <c r="N62" i="3" l="1"/>
  <c r="H63" i="3"/>
  <c r="E63" i="3"/>
  <c r="L62" i="3"/>
  <c r="F66" i="3"/>
  <c r="A65" i="3"/>
  <c r="M259" i="3"/>
  <c r="G260" i="3"/>
  <c r="M260" i="3" l="1"/>
  <c r="G261" i="3"/>
  <c r="F67" i="3"/>
  <c r="A66" i="3"/>
  <c r="E64" i="3"/>
  <c r="L63" i="3"/>
  <c r="N63" i="3"/>
  <c r="H64" i="3"/>
  <c r="H65" i="3" l="1"/>
  <c r="N64" i="3"/>
  <c r="F68" i="3"/>
  <c r="A67" i="3"/>
  <c r="E65" i="3"/>
  <c r="L64" i="3"/>
  <c r="G262" i="3"/>
  <c r="M261" i="3"/>
  <c r="M262" i="3" l="1"/>
  <c r="G263" i="3"/>
  <c r="F69" i="3"/>
  <c r="A68" i="3"/>
  <c r="E66" i="3"/>
  <c r="L65" i="3"/>
  <c r="N65" i="3"/>
  <c r="H66" i="3"/>
  <c r="H67" i="3" l="1"/>
  <c r="N66" i="3"/>
  <c r="A69" i="3"/>
  <c r="F70" i="3"/>
  <c r="E67" i="3"/>
  <c r="L66" i="3"/>
  <c r="G264" i="3"/>
  <c r="M263" i="3"/>
  <c r="G265" i="3" l="1"/>
  <c r="M264" i="3"/>
  <c r="F71" i="3"/>
  <c r="A70" i="3"/>
  <c r="E68" i="3"/>
  <c r="L67" i="3"/>
  <c r="N67" i="3"/>
  <c r="H68" i="3"/>
  <c r="N68" i="3" l="1"/>
  <c r="H69" i="3"/>
  <c r="F72" i="3"/>
  <c r="A71" i="3"/>
  <c r="E69" i="3"/>
  <c r="L68" i="3"/>
  <c r="G266" i="3"/>
  <c r="M265" i="3"/>
  <c r="G267" i="3" l="1"/>
  <c r="M266" i="3"/>
  <c r="F73" i="3"/>
  <c r="A72" i="3"/>
  <c r="E70" i="3"/>
  <c r="L69" i="3"/>
  <c r="H70" i="3"/>
  <c r="N69" i="3"/>
  <c r="N70" i="3" l="1"/>
  <c r="H71" i="3"/>
  <c r="A73" i="3"/>
  <c r="F74" i="3"/>
  <c r="E71" i="3"/>
  <c r="L70" i="3"/>
  <c r="M267" i="3"/>
  <c r="G268" i="3"/>
  <c r="G269" i="3" l="1"/>
  <c r="M268" i="3"/>
  <c r="A74" i="3"/>
  <c r="F75" i="3"/>
  <c r="E72" i="3"/>
  <c r="L71" i="3"/>
  <c r="H72" i="3"/>
  <c r="N71" i="3"/>
  <c r="H73" i="3" l="1"/>
  <c r="N72" i="3"/>
  <c r="A75" i="3"/>
  <c r="F76" i="3"/>
  <c r="E73" i="3"/>
  <c r="L72" i="3"/>
  <c r="M269" i="3"/>
  <c r="G270" i="3"/>
  <c r="A76" i="3" l="1"/>
  <c r="F77" i="3"/>
  <c r="G271" i="3"/>
  <c r="M270" i="3"/>
  <c r="E74" i="3"/>
  <c r="L73" i="3"/>
  <c r="N73" i="3"/>
  <c r="H74" i="3"/>
  <c r="G272" i="3" l="1"/>
  <c r="M271" i="3"/>
  <c r="N74" i="3"/>
  <c r="H75" i="3"/>
  <c r="A77" i="3"/>
  <c r="F78" i="3"/>
  <c r="E75" i="3"/>
  <c r="L74" i="3"/>
  <c r="G273" i="3" l="1"/>
  <c r="M272" i="3"/>
  <c r="E76" i="3"/>
  <c r="L75" i="3"/>
  <c r="H76" i="3"/>
  <c r="N75" i="3"/>
  <c r="F79" i="3"/>
  <c r="A78" i="3"/>
  <c r="N76" i="3" l="1"/>
  <c r="H77" i="3"/>
  <c r="A79" i="3"/>
  <c r="F80" i="3"/>
  <c r="E77" i="3"/>
  <c r="L76" i="3"/>
  <c r="M273" i="3"/>
  <c r="G274" i="3"/>
  <c r="M274" i="3" l="1"/>
  <c r="G275" i="3"/>
  <c r="F81" i="3"/>
  <c r="A80" i="3"/>
  <c r="E78" i="3"/>
  <c r="L77" i="3"/>
  <c r="N77" i="3"/>
  <c r="H78" i="3"/>
  <c r="H79" i="3" l="1"/>
  <c r="N78" i="3"/>
  <c r="A81" i="3"/>
  <c r="F82" i="3"/>
  <c r="E79" i="3"/>
  <c r="L78" i="3"/>
  <c r="M275" i="3"/>
  <c r="G276" i="3"/>
  <c r="M276" i="3" l="1"/>
  <c r="G277" i="3"/>
  <c r="A82" i="3"/>
  <c r="F83" i="3"/>
  <c r="E80" i="3"/>
  <c r="L79" i="3"/>
  <c r="H80" i="3"/>
  <c r="N79" i="3"/>
  <c r="A83" i="3" l="1"/>
  <c r="F84" i="3"/>
  <c r="N80" i="3"/>
  <c r="H81" i="3"/>
  <c r="E81" i="3"/>
  <c r="L80" i="3"/>
  <c r="G278" i="3"/>
  <c r="M277" i="3"/>
  <c r="H82" i="3" l="1"/>
  <c r="N81" i="3"/>
  <c r="M278" i="3"/>
  <c r="G279" i="3"/>
  <c r="A84" i="3"/>
  <c r="F85" i="3"/>
  <c r="E82" i="3"/>
  <c r="L81" i="3"/>
  <c r="H83" i="3" l="1"/>
  <c r="N82" i="3"/>
  <c r="E83" i="3"/>
  <c r="L82" i="3"/>
  <c r="M279" i="3"/>
  <c r="G280" i="3"/>
  <c r="A85" i="3"/>
  <c r="F86" i="3"/>
  <c r="N83" i="3" l="1"/>
  <c r="H84" i="3"/>
  <c r="A86" i="3"/>
  <c r="F87" i="3"/>
  <c r="E84" i="3"/>
  <c r="L83" i="3"/>
  <c r="M280" i="3"/>
  <c r="G281" i="3"/>
  <c r="G282" i="3" l="1"/>
  <c r="M281" i="3"/>
  <c r="F88" i="3"/>
  <c r="A87" i="3"/>
  <c r="E85" i="3"/>
  <c r="L84" i="3"/>
  <c r="H85" i="3"/>
  <c r="N84" i="3"/>
  <c r="G283" i="3" l="1"/>
  <c r="M282" i="3"/>
  <c r="N85" i="3"/>
  <c r="H86" i="3"/>
  <c r="A88" i="3"/>
  <c r="F89" i="3"/>
  <c r="E86" i="3"/>
  <c r="L85" i="3"/>
  <c r="G284" i="3" l="1"/>
  <c r="M283" i="3"/>
  <c r="E87" i="3"/>
  <c r="L86" i="3"/>
  <c r="H87" i="3"/>
  <c r="N86" i="3"/>
  <c r="F90" i="3"/>
  <c r="A89" i="3"/>
  <c r="M284" i="3" l="1"/>
  <c r="G285" i="3"/>
  <c r="H88" i="3"/>
  <c r="N87" i="3"/>
  <c r="F91" i="3"/>
  <c r="A90" i="3"/>
  <c r="E88" i="3"/>
  <c r="L87" i="3"/>
  <c r="N88" i="3" l="1"/>
  <c r="H89" i="3"/>
  <c r="F92" i="3"/>
  <c r="A91" i="3"/>
  <c r="E89" i="3"/>
  <c r="L88" i="3"/>
  <c r="M285" i="3"/>
  <c r="G286" i="3"/>
  <c r="G287" i="3" l="1"/>
  <c r="M286" i="3"/>
  <c r="A92" i="3"/>
  <c r="F93" i="3"/>
  <c r="E90" i="3"/>
  <c r="L89" i="3"/>
  <c r="H90" i="3"/>
  <c r="N89" i="3"/>
  <c r="H91" i="3" l="1"/>
  <c r="N90" i="3"/>
  <c r="F94" i="3"/>
  <c r="A93" i="3"/>
  <c r="E91" i="3"/>
  <c r="L90" i="3"/>
  <c r="G288" i="3"/>
  <c r="M287" i="3"/>
  <c r="M288" i="3" l="1"/>
  <c r="G289" i="3"/>
  <c r="A94" i="3"/>
  <c r="F95" i="3"/>
  <c r="E92" i="3"/>
  <c r="L91" i="3"/>
  <c r="H92" i="3"/>
  <c r="N91" i="3"/>
  <c r="F96" i="3" l="1"/>
  <c r="A95" i="3"/>
  <c r="H93" i="3"/>
  <c r="N92" i="3"/>
  <c r="E93" i="3"/>
  <c r="L92" i="3"/>
  <c r="G290" i="3"/>
  <c r="M289" i="3"/>
  <c r="A96" i="3" l="1"/>
  <c r="F97" i="3"/>
  <c r="M290" i="3"/>
  <c r="G291" i="3"/>
  <c r="N93" i="3"/>
  <c r="H94" i="3"/>
  <c r="E94" i="3"/>
  <c r="L93" i="3"/>
  <c r="M291" i="3" l="1"/>
  <c r="G292" i="3"/>
  <c r="E95" i="3"/>
  <c r="L94" i="3"/>
  <c r="H95" i="3"/>
  <c r="N94" i="3"/>
  <c r="A97" i="3"/>
  <c r="F98" i="3"/>
  <c r="H96" i="3" l="1"/>
  <c r="N95" i="3"/>
  <c r="F99" i="3"/>
  <c r="A98" i="3"/>
  <c r="E96" i="3"/>
  <c r="L95" i="3"/>
  <c r="G293" i="3"/>
  <c r="M292" i="3"/>
  <c r="N96" i="3" l="1"/>
  <c r="H97" i="3"/>
  <c r="G294" i="3"/>
  <c r="M293" i="3"/>
  <c r="F100" i="3"/>
  <c r="A99" i="3"/>
  <c r="E97" i="3"/>
  <c r="L96" i="3"/>
  <c r="A100" i="3" l="1"/>
  <c r="F101" i="3"/>
  <c r="E98" i="3"/>
  <c r="L97" i="3"/>
  <c r="G295" i="3"/>
  <c r="M294" i="3"/>
  <c r="H98" i="3"/>
  <c r="N97" i="3"/>
  <c r="N98" i="3" l="1"/>
  <c r="H99" i="3"/>
  <c r="E99" i="3"/>
  <c r="L98" i="3"/>
  <c r="F102" i="3"/>
  <c r="A101" i="3"/>
  <c r="M295" i="3"/>
  <c r="G296" i="3"/>
  <c r="E100" i="3" l="1"/>
  <c r="L99" i="3"/>
  <c r="M296" i="3"/>
  <c r="G297" i="3"/>
  <c r="A102" i="3"/>
  <c r="F103" i="3"/>
  <c r="N99" i="3"/>
  <c r="H100" i="3"/>
  <c r="N100" i="3" l="1"/>
  <c r="H101" i="3"/>
  <c r="G298" i="3"/>
  <c r="M297" i="3"/>
  <c r="F104" i="3"/>
  <c r="A103" i="3"/>
  <c r="E101" i="3"/>
  <c r="L100" i="3"/>
  <c r="F105" i="3" l="1"/>
  <c r="A104" i="3"/>
  <c r="E102" i="3"/>
  <c r="L101" i="3"/>
  <c r="G299" i="3"/>
  <c r="M298" i="3"/>
  <c r="H102" i="3"/>
  <c r="N101" i="3"/>
  <c r="N102" i="3" l="1"/>
  <c r="H103" i="3"/>
  <c r="E103" i="3"/>
  <c r="L102" i="3"/>
  <c r="G300" i="3"/>
  <c r="M299" i="3"/>
  <c r="F106" i="3"/>
  <c r="A105" i="3"/>
  <c r="M300" i="3" l="1"/>
  <c r="G301" i="3"/>
  <c r="A106" i="3"/>
  <c r="F107" i="3"/>
  <c r="E104" i="3"/>
  <c r="L103" i="3"/>
  <c r="N103" i="3"/>
  <c r="H104" i="3"/>
  <c r="N104" i="3" l="1"/>
  <c r="H105" i="3"/>
  <c r="F108" i="3"/>
  <c r="A107" i="3"/>
  <c r="E105" i="3"/>
  <c r="L104" i="3"/>
  <c r="M301" i="3"/>
  <c r="G302" i="3"/>
  <c r="M302" i="3" l="1"/>
  <c r="G303" i="3"/>
  <c r="F109" i="3"/>
  <c r="A108" i="3"/>
  <c r="E106" i="3"/>
  <c r="L105" i="3"/>
  <c r="N105" i="3"/>
  <c r="H106" i="3"/>
  <c r="N106" i="3" l="1"/>
  <c r="H107" i="3"/>
  <c r="F110" i="3"/>
  <c r="A109" i="3"/>
  <c r="E107" i="3"/>
  <c r="L106" i="3"/>
  <c r="M303" i="3"/>
  <c r="G304" i="3"/>
  <c r="E108" i="3" l="1"/>
  <c r="L107" i="3"/>
  <c r="M304" i="3"/>
  <c r="G305" i="3"/>
  <c r="F111" i="3"/>
  <c r="A110" i="3"/>
  <c r="H108" i="3"/>
  <c r="N107" i="3"/>
  <c r="A111" i="3" l="1"/>
  <c r="F112" i="3"/>
  <c r="H109" i="3"/>
  <c r="N108" i="3"/>
  <c r="M305" i="3"/>
  <c r="G306" i="3"/>
  <c r="E109" i="3"/>
  <c r="L108" i="3"/>
  <c r="A112" i="3" l="1"/>
  <c r="F113" i="3"/>
  <c r="E110" i="3"/>
  <c r="L109" i="3"/>
  <c r="N109" i="3"/>
  <c r="H110" i="3"/>
  <c r="G307" i="3"/>
  <c r="M306" i="3"/>
  <c r="M307" i="3" l="1"/>
  <c r="G308" i="3"/>
  <c r="E111" i="3"/>
  <c r="L110" i="3"/>
  <c r="N110" i="3"/>
  <c r="H111" i="3"/>
  <c r="A113" i="3"/>
  <c r="F114" i="3"/>
  <c r="E112" i="3" l="1"/>
  <c r="L111" i="3"/>
  <c r="N111" i="3"/>
  <c r="H112" i="3"/>
  <c r="F115" i="3"/>
  <c r="A114" i="3"/>
  <c r="M308" i="3"/>
  <c r="G309" i="3"/>
  <c r="G310" i="3" l="1"/>
  <c r="M309" i="3"/>
  <c r="E113" i="3"/>
  <c r="L112" i="3"/>
  <c r="H113" i="3"/>
  <c r="N112" i="3"/>
  <c r="F116" i="3"/>
  <c r="A115" i="3"/>
  <c r="H114" i="3" l="1"/>
  <c r="N113" i="3"/>
  <c r="M310" i="3"/>
  <c r="G311" i="3"/>
  <c r="F117" i="3"/>
  <c r="A116" i="3"/>
  <c r="E114" i="3"/>
  <c r="L113" i="3"/>
  <c r="F118" i="3" l="1"/>
  <c r="A117" i="3"/>
  <c r="H115" i="3"/>
  <c r="N114" i="3"/>
  <c r="E115" i="3"/>
  <c r="L114" i="3"/>
  <c r="G312" i="3"/>
  <c r="M311" i="3"/>
  <c r="M312" i="3" l="1"/>
  <c r="G313" i="3"/>
  <c r="N115" i="3"/>
  <c r="H116" i="3"/>
  <c r="E116" i="3"/>
  <c r="L115" i="3"/>
  <c r="A118" i="3"/>
  <c r="F119" i="3"/>
  <c r="A119" i="3" l="1"/>
  <c r="F120" i="3"/>
  <c r="E117" i="3"/>
  <c r="L116" i="3"/>
  <c r="N116" i="3"/>
  <c r="H117" i="3"/>
  <c r="M313" i="3"/>
  <c r="G314" i="3"/>
  <c r="M314" i="3" l="1"/>
  <c r="G315" i="3"/>
  <c r="E118" i="3"/>
  <c r="L117" i="3"/>
  <c r="H118" i="3"/>
  <c r="N117" i="3"/>
  <c r="A120" i="3"/>
  <c r="F121" i="3"/>
  <c r="H119" i="3" l="1"/>
  <c r="N118" i="3"/>
  <c r="A121" i="3"/>
  <c r="F122" i="3"/>
  <c r="E119" i="3"/>
  <c r="L118" i="3"/>
  <c r="G316" i="3"/>
  <c r="M315" i="3"/>
  <c r="M316" i="3" l="1"/>
  <c r="G317" i="3"/>
  <c r="F123" i="3"/>
  <c r="A122" i="3"/>
  <c r="E120" i="3"/>
  <c r="L119" i="3"/>
  <c r="N119" i="3"/>
  <c r="H120" i="3"/>
  <c r="H121" i="3" l="1"/>
  <c r="N120" i="3"/>
  <c r="F124" i="3"/>
  <c r="A123" i="3"/>
  <c r="E121" i="3"/>
  <c r="L120" i="3"/>
  <c r="M317" i="3"/>
  <c r="G318" i="3"/>
  <c r="G319" i="3" l="1"/>
  <c r="M318" i="3"/>
  <c r="F125" i="3"/>
  <c r="A124" i="3"/>
  <c r="E122" i="3"/>
  <c r="L121" i="3"/>
  <c r="N121" i="3"/>
  <c r="H122" i="3"/>
  <c r="N122" i="3" l="1"/>
  <c r="H123" i="3"/>
  <c r="M319" i="3"/>
  <c r="G320" i="3"/>
  <c r="F126" i="3"/>
  <c r="A125" i="3"/>
  <c r="E123" i="3"/>
  <c r="L122" i="3"/>
  <c r="A126" i="3" l="1"/>
  <c r="F127" i="3"/>
  <c r="E124" i="3"/>
  <c r="L123" i="3"/>
  <c r="M320" i="3"/>
  <c r="G321" i="3"/>
  <c r="H124" i="3"/>
  <c r="N123" i="3"/>
  <c r="M321" i="3" l="1"/>
  <c r="G322" i="3"/>
  <c r="H125" i="3"/>
  <c r="N124" i="3"/>
  <c r="E125" i="3"/>
  <c r="L124" i="3"/>
  <c r="A127" i="3"/>
  <c r="F128" i="3"/>
  <c r="H126" i="3" l="1"/>
  <c r="N125" i="3"/>
  <c r="A128" i="3"/>
  <c r="F129" i="3"/>
  <c r="E126" i="3"/>
  <c r="L125" i="3"/>
  <c r="M322" i="3"/>
  <c r="G323" i="3"/>
  <c r="H127" i="3" l="1"/>
  <c r="N126" i="3"/>
  <c r="M323" i="3"/>
  <c r="G324" i="3"/>
  <c r="A129" i="3"/>
  <c r="F130" i="3"/>
  <c r="E127" i="3"/>
  <c r="L126" i="3"/>
  <c r="H128" i="3" l="1"/>
  <c r="N127" i="3"/>
  <c r="E128" i="3"/>
  <c r="L127" i="3"/>
  <c r="M324" i="3"/>
  <c r="G325" i="3"/>
  <c r="A130" i="3"/>
  <c r="F131" i="3"/>
  <c r="F132" i="3" l="1"/>
  <c r="A131" i="3"/>
  <c r="E129" i="3"/>
  <c r="L128" i="3"/>
  <c r="M325" i="3"/>
  <c r="G326" i="3"/>
  <c r="H129" i="3"/>
  <c r="N128" i="3"/>
  <c r="N129" i="3" l="1"/>
  <c r="H130" i="3"/>
  <c r="E130" i="3"/>
  <c r="L129" i="3"/>
  <c r="M326" i="3"/>
  <c r="G327" i="3"/>
  <c r="A132" i="3"/>
  <c r="F133" i="3"/>
  <c r="E131" i="3" l="1"/>
  <c r="L130" i="3"/>
  <c r="F134" i="3"/>
  <c r="A133" i="3"/>
  <c r="M327" i="3"/>
  <c r="G328" i="3"/>
  <c r="N130" i="3"/>
  <c r="H131" i="3"/>
  <c r="A134" i="3" l="1"/>
  <c r="F135" i="3"/>
  <c r="N131" i="3"/>
  <c r="H132" i="3"/>
  <c r="E132" i="3"/>
  <c r="L131" i="3"/>
  <c r="M328" i="3"/>
  <c r="G329" i="3"/>
  <c r="N132" i="3" l="1"/>
  <c r="H133" i="3"/>
  <c r="M329" i="3"/>
  <c r="G330" i="3"/>
  <c r="E133" i="3"/>
  <c r="L132" i="3"/>
  <c r="F136" i="3"/>
  <c r="A135" i="3"/>
  <c r="A136" i="3" l="1"/>
  <c r="F137" i="3"/>
  <c r="E134" i="3"/>
  <c r="L133" i="3"/>
  <c r="M330" i="3"/>
  <c r="G331" i="3"/>
  <c r="H134" i="3"/>
  <c r="N133" i="3"/>
  <c r="M331" i="3" l="1"/>
  <c r="G332" i="3"/>
  <c r="N134" i="3"/>
  <c r="H135" i="3"/>
  <c r="E135" i="3"/>
  <c r="L134" i="3"/>
  <c r="F138" i="3"/>
  <c r="A137" i="3"/>
  <c r="N135" i="3" l="1"/>
  <c r="H136" i="3"/>
  <c r="E136" i="3"/>
  <c r="L135" i="3"/>
  <c r="A138" i="3"/>
  <c r="F139" i="3"/>
  <c r="M332" i="3"/>
  <c r="G333" i="3"/>
  <c r="M333" i="3" l="1"/>
  <c r="G334" i="3"/>
  <c r="A139" i="3"/>
  <c r="F140" i="3"/>
  <c r="E137" i="3"/>
  <c r="L136" i="3"/>
  <c r="N136" i="3"/>
  <c r="H137" i="3"/>
  <c r="A140" i="3" l="1"/>
  <c r="F141" i="3"/>
  <c r="N137" i="3"/>
  <c r="H138" i="3"/>
  <c r="E138" i="3"/>
  <c r="L137" i="3"/>
  <c r="M334" i="3"/>
  <c r="G335" i="3"/>
  <c r="N138" i="3" l="1"/>
  <c r="H139" i="3"/>
  <c r="G336" i="3"/>
  <c r="M335" i="3"/>
  <c r="F142" i="3"/>
  <c r="A141" i="3"/>
  <c r="E139" i="3"/>
  <c r="L138" i="3"/>
  <c r="E140" i="3" l="1"/>
  <c r="L139" i="3"/>
  <c r="G337" i="3"/>
  <c r="M336" i="3"/>
  <c r="A142" i="3"/>
  <c r="F143" i="3"/>
  <c r="N139" i="3"/>
  <c r="H140" i="3"/>
  <c r="E141" i="3" l="1"/>
  <c r="L140" i="3"/>
  <c r="H141" i="3"/>
  <c r="N140" i="3"/>
  <c r="G338" i="3"/>
  <c r="M337" i="3"/>
  <c r="F144" i="3"/>
  <c r="A143" i="3"/>
  <c r="M338" i="3" l="1"/>
  <c r="G339" i="3"/>
  <c r="E142" i="3"/>
  <c r="L141" i="3"/>
  <c r="A144" i="3"/>
  <c r="F145" i="3"/>
  <c r="N141" i="3"/>
  <c r="H142" i="3"/>
  <c r="H143" i="3" l="1"/>
  <c r="N142" i="3"/>
  <c r="F146" i="3"/>
  <c r="A145" i="3"/>
  <c r="E143" i="3"/>
  <c r="L142" i="3"/>
  <c r="M339" i="3"/>
  <c r="G340" i="3"/>
  <c r="F147" i="3" l="1"/>
  <c r="A146" i="3"/>
  <c r="G341" i="3"/>
  <c r="M340" i="3"/>
  <c r="N143" i="3"/>
  <c r="H144" i="3"/>
  <c r="E144" i="3"/>
  <c r="L143" i="3"/>
  <c r="M341" i="3" l="1"/>
  <c r="G342" i="3"/>
  <c r="A147" i="3"/>
  <c r="F148" i="3"/>
  <c r="E145" i="3"/>
  <c r="L144" i="3"/>
  <c r="N144" i="3"/>
  <c r="H145" i="3"/>
  <c r="A148" i="3" l="1"/>
  <c r="F149" i="3"/>
  <c r="N145" i="3"/>
  <c r="H146" i="3"/>
  <c r="E146" i="3"/>
  <c r="L145" i="3"/>
  <c r="G343" i="3"/>
  <c r="M342" i="3"/>
  <c r="G344" i="3" l="1"/>
  <c r="M343" i="3"/>
  <c r="N146" i="3"/>
  <c r="H147" i="3"/>
  <c r="A149" i="3"/>
  <c r="F150" i="3"/>
  <c r="E147" i="3"/>
  <c r="L146" i="3"/>
  <c r="N147" i="3" l="1"/>
  <c r="H148" i="3"/>
  <c r="M344" i="3"/>
  <c r="G345" i="3"/>
  <c r="E148" i="3"/>
  <c r="L147" i="3"/>
  <c r="F151" i="3"/>
  <c r="A150" i="3"/>
  <c r="G346" i="3" l="1"/>
  <c r="M345" i="3"/>
  <c r="E149" i="3"/>
  <c r="L148" i="3"/>
  <c r="A151" i="3"/>
  <c r="F152" i="3"/>
  <c r="N148" i="3"/>
  <c r="H149" i="3"/>
  <c r="H150" i="3" l="1"/>
  <c r="N149" i="3"/>
  <c r="M346" i="3"/>
  <c r="G347" i="3"/>
  <c r="F153" i="3"/>
  <c r="A152" i="3"/>
  <c r="E150" i="3"/>
  <c r="L149" i="3"/>
  <c r="M347" i="3" l="1"/>
  <c r="G348" i="3"/>
  <c r="A153" i="3"/>
  <c r="F154" i="3"/>
  <c r="N150" i="3"/>
  <c r="H151" i="3"/>
  <c r="E151" i="3"/>
  <c r="L150" i="3"/>
  <c r="E152" i="3" l="1"/>
  <c r="L151" i="3"/>
  <c r="A154" i="3"/>
  <c r="F155" i="3"/>
  <c r="H152" i="3"/>
  <c r="N151" i="3"/>
  <c r="G349" i="3"/>
  <c r="M348" i="3"/>
  <c r="M349" i="3" l="1"/>
  <c r="G350" i="3"/>
  <c r="A155" i="3"/>
  <c r="F156" i="3"/>
  <c r="E153" i="3"/>
  <c r="L152" i="3"/>
  <c r="N152" i="3"/>
  <c r="H153" i="3"/>
  <c r="A156" i="3" l="1"/>
  <c r="F157" i="3"/>
  <c r="H154" i="3"/>
  <c r="N153" i="3"/>
  <c r="E154" i="3"/>
  <c r="L153" i="3"/>
  <c r="G351" i="3"/>
  <c r="M350" i="3"/>
  <c r="N154" i="3" l="1"/>
  <c r="H155" i="3"/>
  <c r="M351" i="3"/>
  <c r="G352" i="3"/>
  <c r="F158" i="3"/>
  <c r="A157" i="3"/>
  <c r="E155" i="3"/>
  <c r="L154" i="3"/>
  <c r="E156" i="3" l="1"/>
  <c r="L155" i="3"/>
  <c r="M352" i="3"/>
  <c r="G353" i="3"/>
  <c r="F159" i="3"/>
  <c r="A158" i="3"/>
  <c r="N155" i="3"/>
  <c r="H156" i="3"/>
  <c r="F160" i="3" l="1"/>
  <c r="A159" i="3"/>
  <c r="M353" i="3"/>
  <c r="G354" i="3"/>
  <c r="H157" i="3"/>
  <c r="N156" i="3"/>
  <c r="E157" i="3"/>
  <c r="L156" i="3"/>
  <c r="M354" i="3" l="1"/>
  <c r="G355" i="3"/>
  <c r="E158" i="3"/>
  <c r="L157" i="3"/>
  <c r="H158" i="3"/>
  <c r="N157" i="3"/>
  <c r="A160" i="3"/>
  <c r="F161" i="3"/>
  <c r="N158" i="3" l="1"/>
  <c r="H159" i="3"/>
  <c r="A161" i="3"/>
  <c r="F162" i="3"/>
  <c r="E159" i="3"/>
  <c r="L158" i="3"/>
  <c r="M355" i="3"/>
  <c r="G356" i="3"/>
  <c r="M356" i="3" l="1"/>
  <c r="G357" i="3"/>
  <c r="F163" i="3"/>
  <c r="A162" i="3"/>
  <c r="E160" i="3"/>
  <c r="L159" i="3"/>
  <c r="H160" i="3"/>
  <c r="N159" i="3"/>
  <c r="N160" i="3" l="1"/>
  <c r="H161" i="3"/>
  <c r="F164" i="3"/>
  <c r="A163" i="3"/>
  <c r="E161" i="3"/>
  <c r="L160" i="3"/>
  <c r="M357" i="3"/>
  <c r="G358" i="3"/>
  <c r="A164" i="3" l="1"/>
  <c r="F165" i="3"/>
  <c r="M358" i="3"/>
  <c r="G359" i="3"/>
  <c r="E162" i="3"/>
  <c r="L161" i="3"/>
  <c r="H162" i="3"/>
  <c r="N161" i="3"/>
  <c r="H163" i="3" l="1"/>
  <c r="N162" i="3"/>
  <c r="M359" i="3"/>
  <c r="G360" i="3"/>
  <c r="E163" i="3"/>
  <c r="L162" i="3"/>
  <c r="A165" i="3"/>
  <c r="F166" i="3"/>
  <c r="M360" i="3" l="1"/>
  <c r="G361" i="3"/>
  <c r="E164" i="3"/>
  <c r="L163" i="3"/>
  <c r="N163" i="3"/>
  <c r="H164" i="3"/>
  <c r="F167" i="3"/>
  <c r="A166" i="3"/>
  <c r="A167" i="3" l="1"/>
  <c r="F168" i="3"/>
  <c r="E165" i="3"/>
  <c r="L164" i="3"/>
  <c r="N164" i="3"/>
  <c r="H165" i="3"/>
  <c r="M361" i="3"/>
  <c r="G362" i="3"/>
  <c r="M362" i="3" l="1"/>
  <c r="G363" i="3"/>
  <c r="E166" i="3"/>
  <c r="L165" i="3"/>
  <c r="N165" i="3"/>
  <c r="H166" i="3"/>
  <c r="F169" i="3"/>
  <c r="A168" i="3"/>
  <c r="A169" i="3" l="1"/>
  <c r="F170" i="3"/>
  <c r="E167" i="3"/>
  <c r="L166" i="3"/>
  <c r="N166" i="3"/>
  <c r="H167" i="3"/>
  <c r="M363" i="3"/>
  <c r="G364" i="3"/>
  <c r="M364" i="3" l="1"/>
  <c r="G365" i="3"/>
  <c r="E168" i="3"/>
  <c r="L167" i="3"/>
  <c r="N167" i="3"/>
  <c r="H168" i="3"/>
  <c r="A170" i="3"/>
  <c r="F171" i="3"/>
  <c r="F172" i="3" l="1"/>
  <c r="A171" i="3"/>
  <c r="E169" i="3"/>
  <c r="L168" i="3"/>
  <c r="H169" i="3"/>
  <c r="N168" i="3"/>
  <c r="G366" i="3"/>
  <c r="M365" i="3"/>
  <c r="M366" i="3" l="1"/>
  <c r="G367" i="3"/>
  <c r="E170" i="3"/>
  <c r="L169" i="3"/>
  <c r="A172" i="3"/>
  <c r="F173" i="3"/>
  <c r="N169" i="3"/>
  <c r="H170" i="3"/>
  <c r="N170" i="3" l="1"/>
  <c r="H171" i="3"/>
  <c r="A173" i="3"/>
  <c r="F174" i="3"/>
  <c r="E171" i="3"/>
  <c r="L170" i="3"/>
  <c r="G368" i="3"/>
  <c r="M367" i="3"/>
  <c r="M368" i="3" l="1"/>
  <c r="G369" i="3"/>
  <c r="F175" i="3"/>
  <c r="A174" i="3"/>
  <c r="E172" i="3"/>
  <c r="L171" i="3"/>
  <c r="H172" i="3"/>
  <c r="N171" i="3"/>
  <c r="H173" i="3" l="1"/>
  <c r="N172" i="3"/>
  <c r="F176" i="3"/>
  <c r="A175" i="3"/>
  <c r="E173" i="3"/>
  <c r="L172" i="3"/>
  <c r="M369" i="3"/>
  <c r="G370" i="3"/>
  <c r="A176" i="3" l="1"/>
  <c r="F177" i="3"/>
  <c r="G371" i="3"/>
  <c r="M370" i="3"/>
  <c r="H174" i="3"/>
  <c r="N173" i="3"/>
  <c r="E174" i="3"/>
  <c r="L173" i="3"/>
  <c r="M371" i="3" l="1"/>
  <c r="G372" i="3"/>
  <c r="E175" i="3"/>
  <c r="L174" i="3"/>
  <c r="F178" i="3"/>
  <c r="A177" i="3"/>
  <c r="N174" i="3"/>
  <c r="H175" i="3"/>
  <c r="H176" i="3" l="1"/>
  <c r="N175" i="3"/>
  <c r="F179" i="3"/>
  <c r="A178" i="3"/>
  <c r="E176" i="3"/>
  <c r="L175" i="3"/>
  <c r="G373" i="3"/>
  <c r="M372" i="3"/>
  <c r="M373" i="3" l="1"/>
  <c r="G374" i="3"/>
  <c r="H177" i="3"/>
  <c r="N176" i="3"/>
  <c r="F180" i="3"/>
  <c r="A179" i="3"/>
  <c r="E177" i="3"/>
  <c r="L176" i="3"/>
  <c r="A180" i="3" l="1"/>
  <c r="F181" i="3"/>
  <c r="E178" i="3"/>
  <c r="L177" i="3"/>
  <c r="H178" i="3"/>
  <c r="N177" i="3"/>
  <c r="M374" i="3"/>
  <c r="G375" i="3"/>
  <c r="M375" i="3" l="1"/>
  <c r="G376" i="3"/>
  <c r="E179" i="3"/>
  <c r="L178" i="3"/>
  <c r="H179" i="3"/>
  <c r="N178" i="3"/>
  <c r="A181" i="3"/>
  <c r="F182" i="3"/>
  <c r="H180" i="3" l="1"/>
  <c r="N179" i="3"/>
  <c r="A182" i="3"/>
  <c r="F183" i="3"/>
  <c r="E180" i="3"/>
  <c r="L179" i="3"/>
  <c r="M376" i="3"/>
  <c r="G377" i="3"/>
  <c r="F184" i="3" l="1"/>
  <c r="A183" i="3"/>
  <c r="G378" i="3"/>
  <c r="M377" i="3"/>
  <c r="N180" i="3"/>
  <c r="H181" i="3"/>
  <c r="E181" i="3"/>
  <c r="L180" i="3"/>
  <c r="M378" i="3" l="1"/>
  <c r="G379" i="3"/>
  <c r="E182" i="3"/>
  <c r="L181" i="3"/>
  <c r="N181" i="3"/>
  <c r="H182" i="3"/>
  <c r="F185" i="3"/>
  <c r="A184" i="3"/>
  <c r="E183" i="3" l="1"/>
  <c r="L182" i="3"/>
  <c r="F186" i="3"/>
  <c r="A185" i="3"/>
  <c r="H183" i="3"/>
  <c r="N182" i="3"/>
  <c r="M379" i="3"/>
  <c r="G380" i="3"/>
  <c r="G381" i="3" l="1"/>
  <c r="M380" i="3"/>
  <c r="F187" i="3"/>
  <c r="A186" i="3"/>
  <c r="H184" i="3"/>
  <c r="N183" i="3"/>
  <c r="E184" i="3"/>
  <c r="L183" i="3"/>
  <c r="G382" i="3" l="1"/>
  <c r="M381" i="3"/>
  <c r="E185" i="3"/>
  <c r="L184" i="3"/>
  <c r="A187" i="3"/>
  <c r="F188" i="3"/>
  <c r="H185" i="3"/>
  <c r="N184" i="3"/>
  <c r="H186" i="3" l="1"/>
  <c r="N185" i="3"/>
  <c r="G383" i="3"/>
  <c r="M382" i="3"/>
  <c r="E186" i="3"/>
  <c r="L185" i="3"/>
  <c r="F189" i="3"/>
  <c r="A188" i="3"/>
  <c r="E187" i="3" l="1"/>
  <c r="L186" i="3"/>
  <c r="A189" i="3"/>
  <c r="F190" i="3"/>
  <c r="M383" i="3"/>
  <c r="G384" i="3"/>
  <c r="N186" i="3"/>
  <c r="H187" i="3"/>
  <c r="H188" i="3" l="1"/>
  <c r="N187" i="3"/>
  <c r="E188" i="3"/>
  <c r="L187" i="3"/>
  <c r="A190" i="3"/>
  <c r="F191" i="3"/>
  <c r="M384" i="3"/>
  <c r="G385" i="3"/>
  <c r="M385" i="3" l="1"/>
  <c r="G386" i="3"/>
  <c r="A191" i="3"/>
  <c r="F192" i="3"/>
  <c r="E189" i="3"/>
  <c r="L188" i="3"/>
  <c r="H189" i="3"/>
  <c r="N188" i="3"/>
  <c r="H190" i="3" l="1"/>
  <c r="N189" i="3"/>
  <c r="A192" i="3"/>
  <c r="F193" i="3"/>
  <c r="E190" i="3"/>
  <c r="L189" i="3"/>
  <c r="G387" i="3"/>
  <c r="M386" i="3"/>
  <c r="G388" i="3" l="1"/>
  <c r="M387" i="3"/>
  <c r="A193" i="3"/>
  <c r="F194" i="3"/>
  <c r="H191" i="3"/>
  <c r="N190" i="3"/>
  <c r="E191" i="3"/>
  <c r="L190" i="3"/>
  <c r="E192" i="3" l="1"/>
  <c r="L191" i="3"/>
  <c r="F195" i="3"/>
  <c r="A194" i="3"/>
  <c r="H192" i="3"/>
  <c r="N191" i="3"/>
  <c r="M388" i="3"/>
  <c r="G389" i="3"/>
  <c r="M389" i="3" l="1"/>
  <c r="G390" i="3"/>
  <c r="E193" i="3"/>
  <c r="L192" i="3"/>
  <c r="A195" i="3"/>
  <c r="F196" i="3"/>
  <c r="H193" i="3"/>
  <c r="N192" i="3"/>
  <c r="H194" i="3" l="1"/>
  <c r="N193" i="3"/>
  <c r="A196" i="3"/>
  <c r="F197" i="3"/>
  <c r="E194" i="3"/>
  <c r="L193" i="3"/>
  <c r="M390" i="3"/>
  <c r="G391" i="3"/>
  <c r="F198" i="3" l="1"/>
  <c r="A197" i="3"/>
  <c r="M391" i="3"/>
  <c r="G392" i="3"/>
  <c r="N194" i="3"/>
  <c r="H195" i="3"/>
  <c r="E195" i="3"/>
  <c r="L194" i="3"/>
  <c r="E196" i="3" l="1"/>
  <c r="L195" i="3"/>
  <c r="M392" i="3"/>
  <c r="G393" i="3"/>
  <c r="F199" i="3"/>
  <c r="A198" i="3"/>
  <c r="N195" i="3"/>
  <c r="H196" i="3"/>
  <c r="M393" i="3" l="1"/>
  <c r="G394" i="3"/>
  <c r="H197" i="3"/>
  <c r="N196" i="3"/>
  <c r="F200" i="3"/>
  <c r="A199" i="3"/>
  <c r="E197" i="3"/>
  <c r="L196" i="3"/>
  <c r="H198" i="3" l="1"/>
  <c r="N197" i="3"/>
  <c r="F201" i="3"/>
  <c r="A200" i="3"/>
  <c r="E198" i="3"/>
  <c r="L197" i="3"/>
  <c r="M394" i="3"/>
  <c r="G395" i="3"/>
  <c r="G396" i="3" l="1"/>
  <c r="M395" i="3"/>
  <c r="F202" i="3"/>
  <c r="A201" i="3"/>
  <c r="E199" i="3"/>
  <c r="L198" i="3"/>
  <c r="H199" i="3"/>
  <c r="N198" i="3"/>
  <c r="M396" i="3" l="1"/>
  <c r="G397" i="3"/>
  <c r="H200" i="3"/>
  <c r="N199" i="3"/>
  <c r="F203" i="3"/>
  <c r="A202" i="3"/>
  <c r="E200" i="3"/>
  <c r="L199" i="3"/>
  <c r="H201" i="3" l="1"/>
  <c r="N200" i="3"/>
  <c r="F204" i="3"/>
  <c r="A203" i="3"/>
  <c r="E201" i="3"/>
  <c r="L200" i="3"/>
  <c r="M397" i="3"/>
  <c r="G398" i="3"/>
  <c r="M398" i="3" l="1"/>
  <c r="G399" i="3"/>
  <c r="A204" i="3"/>
  <c r="F205" i="3"/>
  <c r="E202" i="3"/>
  <c r="L201" i="3"/>
  <c r="N201" i="3"/>
  <c r="H202" i="3"/>
  <c r="H203" i="3" l="1"/>
  <c r="N202" i="3"/>
  <c r="A205" i="3"/>
  <c r="F206" i="3"/>
  <c r="E203" i="3"/>
  <c r="L202" i="3"/>
  <c r="M399" i="3"/>
  <c r="G400" i="3"/>
  <c r="N203" i="3" l="1"/>
  <c r="H204" i="3"/>
  <c r="A206" i="3"/>
  <c r="F207" i="3"/>
  <c r="M400" i="3"/>
  <c r="G401" i="3"/>
  <c r="E204" i="3"/>
  <c r="L203" i="3"/>
  <c r="M401" i="3" l="1"/>
  <c r="G402" i="3"/>
  <c r="F208" i="3"/>
  <c r="A207" i="3"/>
  <c r="E205" i="3"/>
  <c r="L204" i="3"/>
  <c r="N204" i="3"/>
  <c r="H205" i="3"/>
  <c r="A208" i="3" l="1"/>
  <c r="F209" i="3"/>
  <c r="H206" i="3"/>
  <c r="N205" i="3"/>
  <c r="E206" i="3"/>
  <c r="L205" i="3"/>
  <c r="M402" i="3"/>
  <c r="G403" i="3"/>
  <c r="M403" i="3" l="1"/>
  <c r="G404" i="3"/>
  <c r="N206" i="3"/>
  <c r="H207" i="3"/>
  <c r="E207" i="3"/>
  <c r="L206" i="3"/>
  <c r="A209" i="3"/>
  <c r="F210" i="3"/>
  <c r="E208" i="3" l="1"/>
  <c r="L207" i="3"/>
  <c r="A210" i="3"/>
  <c r="F211" i="3"/>
  <c r="H208" i="3"/>
  <c r="N207" i="3"/>
  <c r="M404" i="3"/>
  <c r="G405" i="3"/>
  <c r="M405" i="3" l="1"/>
  <c r="G406" i="3"/>
  <c r="F212" i="3"/>
  <c r="A211" i="3"/>
  <c r="E209" i="3"/>
  <c r="L208" i="3"/>
  <c r="H209" i="3"/>
  <c r="N208" i="3"/>
  <c r="N209" i="3" l="1"/>
  <c r="H210" i="3"/>
  <c r="F213" i="3"/>
  <c r="A212" i="3"/>
  <c r="E210" i="3"/>
  <c r="L209" i="3"/>
  <c r="G407" i="3"/>
  <c r="M406" i="3"/>
  <c r="G408" i="3" l="1"/>
  <c r="M407" i="3"/>
  <c r="A213" i="3"/>
  <c r="F214" i="3"/>
  <c r="E211" i="3"/>
  <c r="L210" i="3"/>
  <c r="H211" i="3"/>
  <c r="N210" i="3"/>
  <c r="N211" i="3" l="1"/>
  <c r="H212" i="3"/>
  <c r="F215" i="3"/>
  <c r="A214" i="3"/>
  <c r="E212" i="3"/>
  <c r="L211" i="3"/>
  <c r="M408" i="3"/>
  <c r="G409" i="3"/>
  <c r="M409" i="3" s="1"/>
  <c r="F216" i="3" l="1"/>
  <c r="A215" i="3"/>
  <c r="E213" i="3"/>
  <c r="L212" i="3"/>
  <c r="H213" i="3"/>
  <c r="N212" i="3"/>
  <c r="A216" i="3" l="1"/>
  <c r="F217" i="3"/>
  <c r="E214" i="3"/>
  <c r="L213" i="3"/>
  <c r="H214" i="3"/>
  <c r="N213" i="3"/>
  <c r="A217" i="3" l="1"/>
  <c r="F218" i="3"/>
  <c r="E215" i="3"/>
  <c r="L214" i="3"/>
  <c r="H215" i="3"/>
  <c r="N214" i="3"/>
  <c r="H216" i="3" l="1"/>
  <c r="N215" i="3"/>
  <c r="E216" i="3"/>
  <c r="L215" i="3"/>
  <c r="A218" i="3"/>
  <c r="F219" i="3"/>
  <c r="H217" i="3" l="1"/>
  <c r="N216" i="3"/>
  <c r="A219" i="3"/>
  <c r="F220" i="3"/>
  <c r="E217" i="3"/>
  <c r="L216" i="3"/>
  <c r="F221" i="3" l="1"/>
  <c r="A220" i="3"/>
  <c r="H218" i="3"/>
  <c r="N217" i="3"/>
  <c r="E218" i="3"/>
  <c r="L217" i="3"/>
  <c r="N218" i="3" l="1"/>
  <c r="H219" i="3"/>
  <c r="E219" i="3"/>
  <c r="L218" i="3"/>
  <c r="F222" i="3"/>
  <c r="A221" i="3"/>
  <c r="E220" i="3" l="1"/>
  <c r="L219" i="3"/>
  <c r="N219" i="3"/>
  <c r="H220" i="3"/>
  <c r="A222" i="3"/>
  <c r="F223" i="3"/>
  <c r="E221" i="3" l="1"/>
  <c r="L220" i="3"/>
  <c r="H221" i="3"/>
  <c r="N220" i="3"/>
  <c r="A223" i="3"/>
  <c r="F224" i="3"/>
  <c r="H222" i="3" l="1"/>
  <c r="N221" i="3"/>
  <c r="F225" i="3"/>
  <c r="A224" i="3"/>
  <c r="E222" i="3"/>
  <c r="L221" i="3"/>
  <c r="F226" i="3" l="1"/>
  <c r="A225" i="3"/>
  <c r="E223" i="3"/>
  <c r="L222" i="3"/>
  <c r="N222" i="3"/>
  <c r="H223" i="3"/>
  <c r="N223" i="3" l="1"/>
  <c r="H224" i="3"/>
  <c r="E224" i="3"/>
  <c r="L223" i="3"/>
  <c r="F227" i="3"/>
  <c r="A226" i="3"/>
  <c r="E225" i="3" l="1"/>
  <c r="L224" i="3"/>
  <c r="F228" i="3"/>
  <c r="A227" i="3"/>
  <c r="N224" i="3"/>
  <c r="H225" i="3"/>
  <c r="A228" i="3" l="1"/>
  <c r="F229" i="3"/>
  <c r="H226" i="3"/>
  <c r="N225" i="3"/>
  <c r="E226" i="3"/>
  <c r="L225" i="3"/>
  <c r="H227" i="3" l="1"/>
  <c r="N226" i="3"/>
  <c r="A229" i="3"/>
  <c r="F230" i="3"/>
  <c r="E227" i="3"/>
  <c r="L226" i="3"/>
  <c r="F231" i="3" l="1"/>
  <c r="A230" i="3"/>
  <c r="E228" i="3"/>
  <c r="L227" i="3"/>
  <c r="N227" i="3"/>
  <c r="H228" i="3"/>
  <c r="E229" i="3" l="1"/>
  <c r="L228" i="3"/>
  <c r="H229" i="3"/>
  <c r="N228" i="3"/>
  <c r="F232" i="3"/>
  <c r="A231" i="3"/>
  <c r="N229" i="3" l="1"/>
  <c r="H230" i="3"/>
  <c r="F233" i="3"/>
  <c r="A232" i="3"/>
  <c r="E230" i="3"/>
  <c r="L229" i="3"/>
  <c r="E231" i="3" l="1"/>
  <c r="L230" i="3"/>
  <c r="A233" i="3"/>
  <c r="F234" i="3"/>
  <c r="H231" i="3"/>
  <c r="N230" i="3"/>
  <c r="A234" i="3" l="1"/>
  <c r="F235" i="3"/>
  <c r="H232" i="3"/>
  <c r="N231" i="3"/>
  <c r="E232" i="3"/>
  <c r="L231" i="3"/>
  <c r="N232" i="3" l="1"/>
  <c r="H233" i="3"/>
  <c r="A235" i="3"/>
  <c r="F236" i="3"/>
  <c r="E233" i="3"/>
  <c r="L232" i="3"/>
  <c r="E234" i="3" l="1"/>
  <c r="L233" i="3"/>
  <c r="F237" i="3"/>
  <c r="A236" i="3"/>
  <c r="N233" i="3"/>
  <c r="H234" i="3"/>
  <c r="F238" i="3" l="1"/>
  <c r="A237" i="3"/>
  <c r="N234" i="3"/>
  <c r="H235" i="3"/>
  <c r="E235" i="3"/>
  <c r="L234" i="3"/>
  <c r="N235" i="3" l="1"/>
  <c r="H236" i="3"/>
  <c r="E236" i="3"/>
  <c r="L235" i="3"/>
  <c r="A238" i="3"/>
  <c r="F239" i="3"/>
  <c r="A239" i="3" l="1"/>
  <c r="F240" i="3"/>
  <c r="E237" i="3"/>
  <c r="L236" i="3"/>
  <c r="N236" i="3"/>
  <c r="H237" i="3"/>
  <c r="H238" i="3" l="1"/>
  <c r="N237" i="3"/>
  <c r="E238" i="3"/>
  <c r="L237" i="3"/>
  <c r="F241" i="3"/>
  <c r="A240" i="3"/>
  <c r="A241" i="3" l="1"/>
  <c r="F242" i="3"/>
  <c r="N238" i="3"/>
  <c r="H239" i="3"/>
  <c r="E239" i="3"/>
  <c r="L238" i="3"/>
  <c r="H240" i="3" l="1"/>
  <c r="N239" i="3"/>
  <c r="E240" i="3"/>
  <c r="L239" i="3"/>
  <c r="A242" i="3"/>
  <c r="F243" i="3"/>
  <c r="A243" i="3" l="1"/>
  <c r="F244" i="3"/>
  <c r="E241" i="3"/>
  <c r="L240" i="3"/>
  <c r="N240" i="3"/>
  <c r="H241" i="3"/>
  <c r="N241" i="3" l="1"/>
  <c r="H242" i="3"/>
  <c r="E242" i="3"/>
  <c r="L241" i="3"/>
  <c r="F245" i="3"/>
  <c r="A244" i="3"/>
  <c r="E243" i="3" l="1"/>
  <c r="L242" i="3"/>
  <c r="A245" i="3"/>
  <c r="F246" i="3"/>
  <c r="N242" i="3"/>
  <c r="H243" i="3"/>
  <c r="E244" i="3" l="1"/>
  <c r="L243" i="3"/>
  <c r="A246" i="3"/>
  <c r="F247" i="3"/>
  <c r="N243" i="3"/>
  <c r="H244" i="3"/>
  <c r="F248" i="3" l="1"/>
  <c r="A247" i="3"/>
  <c r="E245" i="3"/>
  <c r="L244" i="3"/>
  <c r="N244" i="3"/>
  <c r="H245" i="3"/>
  <c r="N245" i="3" l="1"/>
  <c r="H246" i="3"/>
  <c r="A248" i="3"/>
  <c r="F249" i="3"/>
  <c r="E246" i="3"/>
  <c r="L245" i="3"/>
  <c r="F250" i="3" l="1"/>
  <c r="A249" i="3"/>
  <c r="E247" i="3"/>
  <c r="L246" i="3"/>
  <c r="H247" i="3"/>
  <c r="N246" i="3"/>
  <c r="N247" i="3" l="1"/>
  <c r="H248" i="3"/>
  <c r="A250" i="3"/>
  <c r="F251" i="3"/>
  <c r="E248" i="3"/>
  <c r="L247" i="3"/>
  <c r="F252" i="3" l="1"/>
  <c r="A251" i="3"/>
  <c r="E249" i="3"/>
  <c r="L248" i="3"/>
  <c r="N248" i="3"/>
  <c r="H249" i="3"/>
  <c r="N249" i="3" l="1"/>
  <c r="H250" i="3"/>
  <c r="F253" i="3"/>
  <c r="A252" i="3"/>
  <c r="E250" i="3"/>
  <c r="L249" i="3"/>
  <c r="E251" i="3" l="1"/>
  <c r="L250" i="3"/>
  <c r="F254" i="3"/>
  <c r="A253" i="3"/>
  <c r="H251" i="3"/>
  <c r="N250" i="3"/>
  <c r="N251" i="3" l="1"/>
  <c r="H252" i="3"/>
  <c r="A254" i="3"/>
  <c r="F255" i="3"/>
  <c r="E252" i="3"/>
  <c r="L251" i="3"/>
  <c r="A255" i="3" l="1"/>
  <c r="F256" i="3"/>
  <c r="E253" i="3"/>
  <c r="L252" i="3"/>
  <c r="H253" i="3"/>
  <c r="N252" i="3"/>
  <c r="A256" i="3" l="1"/>
  <c r="F257" i="3"/>
  <c r="E254" i="3"/>
  <c r="L253" i="3"/>
  <c r="N253" i="3"/>
  <c r="H254" i="3"/>
  <c r="F258" i="3" l="1"/>
  <c r="A257" i="3"/>
  <c r="E255" i="3"/>
  <c r="L254" i="3"/>
  <c r="H255" i="3"/>
  <c r="N254" i="3"/>
  <c r="E256" i="3" l="1"/>
  <c r="L255" i="3"/>
  <c r="N255" i="3"/>
  <c r="H256" i="3"/>
  <c r="F259" i="3"/>
  <c r="A258" i="3"/>
  <c r="A259" i="3" l="1"/>
  <c r="F260" i="3"/>
  <c r="H257" i="3"/>
  <c r="N256" i="3"/>
  <c r="E257" i="3"/>
  <c r="L256" i="3"/>
  <c r="E258" i="3" l="1"/>
  <c r="L257" i="3"/>
  <c r="N257" i="3"/>
  <c r="H258" i="3"/>
  <c r="A260" i="3"/>
  <c r="F261" i="3"/>
  <c r="H259" i="3" l="1"/>
  <c r="N258" i="3"/>
  <c r="F262" i="3"/>
  <c r="A261" i="3"/>
  <c r="E259" i="3"/>
  <c r="L258" i="3"/>
  <c r="F263" i="3" l="1"/>
  <c r="A262" i="3"/>
  <c r="E260" i="3"/>
  <c r="L259" i="3"/>
  <c r="H260" i="3"/>
  <c r="N259" i="3"/>
  <c r="E261" i="3" l="1"/>
  <c r="L260" i="3"/>
  <c r="H261" i="3"/>
  <c r="N260" i="3"/>
  <c r="A263" i="3"/>
  <c r="F264" i="3"/>
  <c r="H262" i="3" l="1"/>
  <c r="N261" i="3"/>
  <c r="F265" i="3"/>
  <c r="A264" i="3"/>
  <c r="E262" i="3"/>
  <c r="L261" i="3"/>
  <c r="A265" i="3" l="1"/>
  <c r="F266" i="3"/>
  <c r="E263" i="3"/>
  <c r="L262" i="3"/>
  <c r="N262" i="3"/>
  <c r="H263" i="3"/>
  <c r="E264" i="3" l="1"/>
  <c r="L263" i="3"/>
  <c r="N263" i="3"/>
  <c r="H264" i="3"/>
  <c r="A266" i="3"/>
  <c r="F267" i="3"/>
  <c r="E265" i="3" l="1"/>
  <c r="L264" i="3"/>
  <c r="N264" i="3"/>
  <c r="H265" i="3"/>
  <c r="A267" i="3"/>
  <c r="F268" i="3"/>
  <c r="E266" i="3" l="1"/>
  <c r="L265" i="3"/>
  <c r="N265" i="3"/>
  <c r="H266" i="3"/>
  <c r="A268" i="3"/>
  <c r="F269" i="3"/>
  <c r="N266" i="3" l="1"/>
  <c r="H267" i="3"/>
  <c r="A269" i="3"/>
  <c r="F270" i="3"/>
  <c r="E267" i="3"/>
  <c r="L266" i="3"/>
  <c r="F271" i="3" l="1"/>
  <c r="A270" i="3"/>
  <c r="E268" i="3"/>
  <c r="L267" i="3"/>
  <c r="N267" i="3"/>
  <c r="H268" i="3"/>
  <c r="E269" i="3" l="1"/>
  <c r="L268" i="3"/>
  <c r="H269" i="3"/>
  <c r="N268" i="3"/>
  <c r="F272" i="3"/>
  <c r="A271" i="3"/>
  <c r="H270" i="3" l="1"/>
  <c r="N269" i="3"/>
  <c r="F273" i="3"/>
  <c r="A272" i="3"/>
  <c r="E270" i="3"/>
  <c r="L269" i="3"/>
  <c r="A273" i="3" l="1"/>
  <c r="F274" i="3"/>
  <c r="E271" i="3"/>
  <c r="L270" i="3"/>
  <c r="N270" i="3"/>
  <c r="H271" i="3"/>
  <c r="E272" i="3" l="1"/>
  <c r="L271" i="3"/>
  <c r="H272" i="3"/>
  <c r="N271" i="3"/>
  <c r="F275" i="3"/>
  <c r="A274" i="3"/>
  <c r="H273" i="3" l="1"/>
  <c r="N272" i="3"/>
  <c r="A275" i="3"/>
  <c r="F276" i="3"/>
  <c r="E273" i="3"/>
  <c r="L272" i="3"/>
  <c r="A276" i="3" l="1"/>
  <c r="F277" i="3"/>
  <c r="N273" i="3"/>
  <c r="H274" i="3"/>
  <c r="E274" i="3"/>
  <c r="L273" i="3"/>
  <c r="H275" i="3" l="1"/>
  <c r="N274" i="3"/>
  <c r="E275" i="3"/>
  <c r="L274" i="3"/>
  <c r="F278" i="3"/>
  <c r="A277" i="3"/>
  <c r="F279" i="3" l="1"/>
  <c r="A278" i="3"/>
  <c r="E276" i="3"/>
  <c r="L275" i="3"/>
  <c r="N275" i="3"/>
  <c r="H276" i="3"/>
  <c r="E277" i="3" l="1"/>
  <c r="L276" i="3"/>
  <c r="H277" i="3"/>
  <c r="N276" i="3"/>
  <c r="F280" i="3"/>
  <c r="A279" i="3"/>
  <c r="H278" i="3" l="1"/>
  <c r="N277" i="3"/>
  <c r="A280" i="3"/>
  <c r="F281" i="3"/>
  <c r="E278" i="3"/>
  <c r="L277" i="3"/>
  <c r="A281" i="3" l="1"/>
  <c r="F282" i="3"/>
  <c r="E279" i="3"/>
  <c r="L278" i="3"/>
  <c r="N278" i="3"/>
  <c r="H279" i="3"/>
  <c r="E280" i="3" l="1"/>
  <c r="L279" i="3"/>
  <c r="H280" i="3"/>
  <c r="N279" i="3"/>
  <c r="A282" i="3"/>
  <c r="F283" i="3"/>
  <c r="H281" i="3" l="1"/>
  <c r="N280" i="3"/>
  <c r="A283" i="3"/>
  <c r="F284" i="3"/>
  <c r="E281" i="3"/>
  <c r="L280" i="3"/>
  <c r="F285" i="3" l="1"/>
  <c r="A284" i="3"/>
  <c r="E282" i="3"/>
  <c r="L281" i="3"/>
  <c r="N281" i="3"/>
  <c r="H282" i="3"/>
  <c r="E283" i="3" l="1"/>
  <c r="L282" i="3"/>
  <c r="N282" i="3"/>
  <c r="H283" i="3"/>
  <c r="F286" i="3"/>
  <c r="A285" i="3"/>
  <c r="E284" i="3" l="1"/>
  <c r="L283" i="3"/>
  <c r="N283" i="3"/>
  <c r="H284" i="3"/>
  <c r="F287" i="3"/>
  <c r="A286" i="3"/>
  <c r="F288" i="3" l="1"/>
  <c r="A287" i="3"/>
  <c r="N284" i="3"/>
  <c r="H285" i="3"/>
  <c r="E285" i="3"/>
  <c r="L284" i="3"/>
  <c r="N285" i="3" l="1"/>
  <c r="H286" i="3"/>
  <c r="E286" i="3"/>
  <c r="L285" i="3"/>
  <c r="F289" i="3"/>
  <c r="A288" i="3"/>
  <c r="E287" i="3" l="1"/>
  <c r="L286" i="3"/>
  <c r="A289" i="3"/>
  <c r="F290" i="3"/>
  <c r="H287" i="3"/>
  <c r="N286" i="3"/>
  <c r="H288" i="3" l="1"/>
  <c r="N287" i="3"/>
  <c r="A290" i="3"/>
  <c r="F291" i="3"/>
  <c r="E288" i="3"/>
  <c r="L287" i="3"/>
  <c r="A291" i="3" l="1"/>
  <c r="F292" i="3"/>
  <c r="E289" i="3"/>
  <c r="L288" i="3"/>
  <c r="H289" i="3"/>
  <c r="N288" i="3"/>
  <c r="E290" i="3" l="1"/>
  <c r="L289" i="3"/>
  <c r="H290" i="3"/>
  <c r="N289" i="3"/>
  <c r="A292" i="3"/>
  <c r="F293" i="3"/>
  <c r="A293" i="3" l="1"/>
  <c r="F294" i="3"/>
  <c r="H291" i="3"/>
  <c r="N290" i="3"/>
  <c r="E291" i="3"/>
  <c r="L290" i="3"/>
  <c r="H292" i="3" l="1"/>
  <c r="N291" i="3"/>
  <c r="F295" i="3"/>
  <c r="A294" i="3"/>
  <c r="E292" i="3"/>
  <c r="L291" i="3"/>
  <c r="F296" i="3" l="1"/>
  <c r="A295" i="3"/>
  <c r="E293" i="3"/>
  <c r="L292" i="3"/>
  <c r="H293" i="3"/>
  <c r="N292" i="3"/>
  <c r="E294" i="3" l="1"/>
  <c r="L293" i="3"/>
  <c r="N293" i="3"/>
  <c r="H294" i="3"/>
  <c r="F297" i="3"/>
  <c r="A296" i="3"/>
  <c r="F298" i="3" l="1"/>
  <c r="A297" i="3"/>
  <c r="H295" i="3"/>
  <c r="N294" i="3"/>
  <c r="E295" i="3"/>
  <c r="L294" i="3"/>
  <c r="H296" i="3" l="1"/>
  <c r="N295" i="3"/>
  <c r="E296" i="3"/>
  <c r="L295" i="3"/>
  <c r="F299" i="3"/>
  <c r="A298" i="3"/>
  <c r="H297" i="3" l="1"/>
  <c r="N296" i="3"/>
  <c r="E297" i="3"/>
  <c r="L296" i="3"/>
  <c r="F300" i="3"/>
  <c r="A299" i="3"/>
  <c r="N297" i="3" l="1"/>
  <c r="H298" i="3"/>
  <c r="E298" i="3"/>
  <c r="L297" i="3"/>
  <c r="A300" i="3"/>
  <c r="F301" i="3"/>
  <c r="A301" i="3" l="1"/>
  <c r="F302" i="3"/>
  <c r="E299" i="3"/>
  <c r="L298" i="3"/>
  <c r="N298" i="3"/>
  <c r="H299" i="3"/>
  <c r="E300" i="3" l="1"/>
  <c r="L299" i="3"/>
  <c r="H300" i="3"/>
  <c r="N299" i="3"/>
  <c r="A302" i="3"/>
  <c r="F303" i="3"/>
  <c r="N300" i="3" l="1"/>
  <c r="H301" i="3"/>
  <c r="F304" i="3"/>
  <c r="A303" i="3"/>
  <c r="E301" i="3"/>
  <c r="L300" i="3"/>
  <c r="E302" i="3" l="1"/>
  <c r="L301" i="3"/>
  <c r="A304" i="3"/>
  <c r="F305" i="3"/>
  <c r="N301" i="3"/>
  <c r="H302" i="3"/>
  <c r="H303" i="3" l="1"/>
  <c r="N302" i="3"/>
  <c r="F306" i="3"/>
  <c r="A305" i="3"/>
  <c r="E303" i="3"/>
  <c r="L302" i="3"/>
  <c r="H304" i="3" l="1"/>
  <c r="N303" i="3"/>
  <c r="A306" i="3"/>
  <c r="F307" i="3"/>
  <c r="E304" i="3"/>
  <c r="L303" i="3"/>
  <c r="F308" i="3" l="1"/>
  <c r="A307" i="3"/>
  <c r="N304" i="3"/>
  <c r="H305" i="3"/>
  <c r="E305" i="3"/>
  <c r="L304" i="3"/>
  <c r="H306" i="3" l="1"/>
  <c r="N305" i="3"/>
  <c r="F309" i="3"/>
  <c r="A308" i="3"/>
  <c r="E306" i="3"/>
  <c r="L305" i="3"/>
  <c r="H307" i="3" l="1"/>
  <c r="N306" i="3"/>
  <c r="F310" i="3"/>
  <c r="A309" i="3"/>
  <c r="E307" i="3"/>
  <c r="L306" i="3"/>
  <c r="F311" i="3" l="1"/>
  <c r="A310" i="3"/>
  <c r="E308" i="3"/>
  <c r="L307" i="3"/>
  <c r="H308" i="3"/>
  <c r="N307" i="3"/>
  <c r="E309" i="3" l="1"/>
  <c r="L308" i="3"/>
  <c r="N308" i="3"/>
  <c r="H309" i="3"/>
  <c r="A311" i="3"/>
  <c r="F312" i="3"/>
  <c r="N309" i="3" l="1"/>
  <c r="H310" i="3"/>
  <c r="A312" i="3"/>
  <c r="F313" i="3"/>
  <c r="E310" i="3"/>
  <c r="L309" i="3"/>
  <c r="A313" i="3" l="1"/>
  <c r="F314" i="3"/>
  <c r="E311" i="3"/>
  <c r="L310" i="3"/>
  <c r="H311" i="3"/>
  <c r="N310" i="3"/>
  <c r="H312" i="3" l="1"/>
  <c r="N311" i="3"/>
  <c r="E312" i="3"/>
  <c r="L311" i="3"/>
  <c r="A314" i="3"/>
  <c r="F315" i="3"/>
  <c r="A315" i="3" l="1"/>
  <c r="F316" i="3"/>
  <c r="E313" i="3"/>
  <c r="L312" i="3"/>
  <c r="N312" i="3"/>
  <c r="H313" i="3"/>
  <c r="E314" i="3" l="1"/>
  <c r="L313" i="3"/>
  <c r="N313" i="3"/>
  <c r="H314" i="3"/>
  <c r="A316" i="3"/>
  <c r="F317" i="3"/>
  <c r="E315" i="3" l="1"/>
  <c r="L314" i="3"/>
  <c r="H315" i="3"/>
  <c r="N314" i="3"/>
  <c r="A317" i="3"/>
  <c r="F318" i="3"/>
  <c r="A318" i="3" l="1"/>
  <c r="F319" i="3"/>
  <c r="H316" i="3"/>
  <c r="N315" i="3"/>
  <c r="E316" i="3"/>
  <c r="L315" i="3"/>
  <c r="H317" i="3" l="1"/>
  <c r="N316" i="3"/>
  <c r="E317" i="3"/>
  <c r="L316" i="3"/>
  <c r="A319" i="3"/>
  <c r="F320" i="3"/>
  <c r="F321" i="3" l="1"/>
  <c r="A320" i="3"/>
  <c r="E318" i="3"/>
  <c r="L317" i="3"/>
  <c r="H318" i="3"/>
  <c r="N317" i="3"/>
  <c r="E319" i="3" l="1"/>
  <c r="L318" i="3"/>
  <c r="N318" i="3"/>
  <c r="H319" i="3"/>
  <c r="A321" i="3"/>
  <c r="F322" i="3"/>
  <c r="N319" i="3" l="1"/>
  <c r="H320" i="3"/>
  <c r="A322" i="3"/>
  <c r="F323" i="3"/>
  <c r="E320" i="3"/>
  <c r="L319" i="3"/>
  <c r="E321" i="3" l="1"/>
  <c r="L320" i="3"/>
  <c r="N320" i="3"/>
  <c r="H321" i="3"/>
  <c r="A323" i="3"/>
  <c r="F324" i="3"/>
  <c r="E322" i="3" l="1"/>
  <c r="L321" i="3"/>
  <c r="N321" i="3"/>
  <c r="H322" i="3"/>
  <c r="A324" i="3"/>
  <c r="F325" i="3"/>
  <c r="F326" i="3" l="1"/>
  <c r="A325" i="3"/>
  <c r="E323" i="3"/>
  <c r="L322" i="3"/>
  <c r="N322" i="3"/>
  <c r="H323" i="3"/>
  <c r="E324" i="3" l="1"/>
  <c r="L323" i="3"/>
  <c r="H324" i="3"/>
  <c r="N323" i="3"/>
  <c r="A326" i="3"/>
  <c r="F327" i="3"/>
  <c r="N324" i="3" l="1"/>
  <c r="H325" i="3"/>
  <c r="E325" i="3"/>
  <c r="L324" i="3"/>
  <c r="A327" i="3"/>
  <c r="F328" i="3"/>
  <c r="A328" i="3" l="1"/>
  <c r="F329" i="3"/>
  <c r="E326" i="3"/>
  <c r="L325" i="3"/>
  <c r="N325" i="3"/>
  <c r="H326" i="3"/>
  <c r="E327" i="3" l="1"/>
  <c r="L326" i="3"/>
  <c r="H327" i="3"/>
  <c r="N326" i="3"/>
  <c r="A329" i="3"/>
  <c r="F330" i="3"/>
  <c r="H328" i="3" l="1"/>
  <c r="N327" i="3"/>
  <c r="E328" i="3"/>
  <c r="L327" i="3"/>
  <c r="F331" i="3"/>
  <c r="A330" i="3"/>
  <c r="A331" i="3" l="1"/>
  <c r="F332" i="3"/>
  <c r="E329" i="3"/>
  <c r="L328" i="3"/>
  <c r="H329" i="3"/>
  <c r="N328" i="3"/>
  <c r="A332" i="3" l="1"/>
  <c r="F333" i="3"/>
  <c r="E330" i="3"/>
  <c r="L329" i="3"/>
  <c r="N329" i="3"/>
  <c r="H330" i="3"/>
  <c r="E331" i="3" l="1"/>
  <c r="L330" i="3"/>
  <c r="H331" i="3"/>
  <c r="N330" i="3"/>
  <c r="F334" i="3"/>
  <c r="A333" i="3"/>
  <c r="H332" i="3" l="1"/>
  <c r="N331" i="3"/>
  <c r="A334" i="3"/>
  <c r="F335" i="3"/>
  <c r="E332" i="3"/>
  <c r="L331" i="3"/>
  <c r="A335" i="3" l="1"/>
  <c r="F336" i="3"/>
  <c r="E333" i="3"/>
  <c r="L332" i="3"/>
  <c r="N332" i="3"/>
  <c r="H333" i="3"/>
  <c r="E334" i="3" l="1"/>
  <c r="L333" i="3"/>
  <c r="H334" i="3"/>
  <c r="N333" i="3"/>
  <c r="A336" i="3"/>
  <c r="F337" i="3"/>
  <c r="H335" i="3" l="1"/>
  <c r="N334" i="3"/>
  <c r="F338" i="3"/>
  <c r="A337" i="3"/>
  <c r="E335" i="3"/>
  <c r="L334" i="3"/>
  <c r="H336" i="3" l="1"/>
  <c r="N335" i="3"/>
  <c r="A338" i="3"/>
  <c r="F339" i="3"/>
  <c r="E336" i="3"/>
  <c r="L335" i="3"/>
  <c r="A339" i="3" l="1"/>
  <c r="F340" i="3"/>
  <c r="E337" i="3"/>
  <c r="L336" i="3"/>
  <c r="N336" i="3"/>
  <c r="H337" i="3"/>
  <c r="H338" i="3" l="1"/>
  <c r="N337" i="3"/>
  <c r="E338" i="3"/>
  <c r="L337" i="3"/>
  <c r="F341" i="3"/>
  <c r="A340" i="3"/>
  <c r="A341" i="3" l="1"/>
  <c r="F342" i="3"/>
  <c r="H339" i="3"/>
  <c r="N338" i="3"/>
  <c r="E339" i="3"/>
  <c r="L338" i="3"/>
  <c r="N339" i="3" l="1"/>
  <c r="H340" i="3"/>
  <c r="E340" i="3"/>
  <c r="L339" i="3"/>
  <c r="A342" i="3"/>
  <c r="F343" i="3"/>
  <c r="F344" i="3" l="1"/>
  <c r="A343" i="3"/>
  <c r="E341" i="3"/>
  <c r="L340" i="3"/>
  <c r="N340" i="3"/>
  <c r="H341" i="3"/>
  <c r="F345" i="3" l="1"/>
  <c r="A344" i="3"/>
  <c r="E342" i="3"/>
  <c r="L341" i="3"/>
  <c r="H342" i="3"/>
  <c r="N341" i="3"/>
  <c r="A345" i="3" l="1"/>
  <c r="F346" i="3"/>
  <c r="E343" i="3"/>
  <c r="L342" i="3"/>
  <c r="N342" i="3"/>
  <c r="H343" i="3"/>
  <c r="N343" i="3" l="1"/>
  <c r="H344" i="3"/>
  <c r="E344" i="3"/>
  <c r="L343" i="3"/>
  <c r="A346" i="3"/>
  <c r="F347" i="3"/>
  <c r="E345" i="3" l="1"/>
  <c r="L344" i="3"/>
  <c r="F348" i="3"/>
  <c r="A347" i="3"/>
  <c r="H345" i="3"/>
  <c r="N344" i="3"/>
  <c r="A348" i="3" l="1"/>
  <c r="F349" i="3"/>
  <c r="N345" i="3"/>
  <c r="H346" i="3"/>
  <c r="E346" i="3"/>
  <c r="L345" i="3"/>
  <c r="H347" i="3" l="1"/>
  <c r="N346" i="3"/>
  <c r="E347" i="3"/>
  <c r="L346" i="3"/>
  <c r="F350" i="3"/>
  <c r="A349" i="3"/>
  <c r="H348" i="3" l="1"/>
  <c r="N347" i="3"/>
  <c r="E348" i="3"/>
  <c r="L347" i="3"/>
  <c r="A350" i="3"/>
  <c r="F351" i="3"/>
  <c r="A351" i="3" l="1"/>
  <c r="F352" i="3"/>
  <c r="E349" i="3"/>
  <c r="L348" i="3"/>
  <c r="H349" i="3"/>
  <c r="N348" i="3"/>
  <c r="A352" i="3" l="1"/>
  <c r="F353" i="3"/>
  <c r="E350" i="3"/>
  <c r="L349" i="3"/>
  <c r="N349" i="3"/>
  <c r="H350" i="3"/>
  <c r="N350" i="3" l="1"/>
  <c r="H351" i="3"/>
  <c r="E351" i="3"/>
  <c r="L350" i="3"/>
  <c r="A353" i="3"/>
  <c r="F354" i="3"/>
  <c r="E352" i="3" l="1"/>
  <c r="L351" i="3"/>
  <c r="F355" i="3"/>
  <c r="A354" i="3"/>
  <c r="N351" i="3"/>
  <c r="H352" i="3"/>
  <c r="N352" i="3" l="1"/>
  <c r="H353" i="3"/>
  <c r="F356" i="3"/>
  <c r="A355" i="3"/>
  <c r="E353" i="3"/>
  <c r="L352" i="3"/>
  <c r="E354" i="3" l="1"/>
  <c r="L353" i="3"/>
  <c r="A356" i="3"/>
  <c r="F357" i="3"/>
  <c r="N353" i="3"/>
  <c r="H354" i="3"/>
  <c r="F358" i="3" l="1"/>
  <c r="A357" i="3"/>
  <c r="H355" i="3"/>
  <c r="N354" i="3"/>
  <c r="E355" i="3"/>
  <c r="L354" i="3"/>
  <c r="H356" i="3" l="1"/>
  <c r="N355" i="3"/>
  <c r="E356" i="3"/>
  <c r="L355" i="3"/>
  <c r="F359" i="3"/>
  <c r="A358" i="3"/>
  <c r="A359" i="3" l="1"/>
  <c r="F360" i="3"/>
  <c r="N356" i="3"/>
  <c r="H357" i="3"/>
  <c r="E357" i="3"/>
  <c r="L356" i="3"/>
  <c r="E358" i="3" l="1"/>
  <c r="L357" i="3"/>
  <c r="N357" i="3"/>
  <c r="H358" i="3"/>
  <c r="F361" i="3"/>
  <c r="A360" i="3"/>
  <c r="A361" i="3" l="1"/>
  <c r="F362" i="3"/>
  <c r="N358" i="3"/>
  <c r="H359" i="3"/>
  <c r="E359" i="3"/>
  <c r="L358" i="3"/>
  <c r="N359" i="3" l="1"/>
  <c r="H360" i="3"/>
  <c r="F363" i="3"/>
  <c r="A362" i="3"/>
  <c r="E360" i="3"/>
  <c r="L359" i="3"/>
  <c r="F364" i="3" l="1"/>
  <c r="A363" i="3"/>
  <c r="E361" i="3"/>
  <c r="L360" i="3"/>
  <c r="H361" i="3"/>
  <c r="N360" i="3"/>
  <c r="N361" i="3" l="1"/>
  <c r="H362" i="3"/>
  <c r="F365" i="3"/>
  <c r="A364" i="3"/>
  <c r="E362" i="3"/>
  <c r="L361" i="3"/>
  <c r="E363" i="3" l="1"/>
  <c r="L362" i="3"/>
  <c r="F366" i="3"/>
  <c r="A365" i="3"/>
  <c r="N362" i="3"/>
  <c r="H363" i="3"/>
  <c r="H364" i="3" l="1"/>
  <c r="N363" i="3"/>
  <c r="E364" i="3"/>
  <c r="L363" i="3"/>
  <c r="A366" i="3"/>
  <c r="F367" i="3"/>
  <c r="F368" i="3" l="1"/>
  <c r="A367" i="3"/>
  <c r="E365" i="3"/>
  <c r="L364" i="3"/>
  <c r="N364" i="3"/>
  <c r="H365" i="3"/>
  <c r="E366" i="3" l="1"/>
  <c r="L365" i="3"/>
  <c r="H366" i="3"/>
  <c r="N365" i="3"/>
  <c r="A368" i="3"/>
  <c r="F369" i="3"/>
  <c r="A369" i="3" l="1"/>
  <c r="F370" i="3"/>
  <c r="N366" i="3"/>
  <c r="H367" i="3"/>
  <c r="E367" i="3"/>
  <c r="L366" i="3"/>
  <c r="H368" i="3" l="1"/>
  <c r="N367" i="3"/>
  <c r="A370" i="3"/>
  <c r="F371" i="3"/>
  <c r="E368" i="3"/>
  <c r="L367" i="3"/>
  <c r="N368" i="3" l="1"/>
  <c r="H369" i="3"/>
  <c r="F372" i="3"/>
  <c r="A371" i="3"/>
  <c r="E369" i="3"/>
  <c r="L368" i="3"/>
  <c r="F373" i="3" l="1"/>
  <c r="A372" i="3"/>
  <c r="E370" i="3"/>
  <c r="L369" i="3"/>
  <c r="H370" i="3"/>
  <c r="N369" i="3"/>
  <c r="E371" i="3" l="1"/>
  <c r="L370" i="3"/>
  <c r="N370" i="3"/>
  <c r="H371" i="3"/>
  <c r="F374" i="3"/>
  <c r="A373" i="3"/>
  <c r="F375" i="3" l="1"/>
  <c r="A374" i="3"/>
  <c r="E372" i="3"/>
  <c r="L371" i="3"/>
  <c r="N371" i="3"/>
  <c r="H372" i="3"/>
  <c r="N372" i="3" l="1"/>
  <c r="H373" i="3"/>
  <c r="A375" i="3"/>
  <c r="F376" i="3"/>
  <c r="E373" i="3"/>
  <c r="L372" i="3"/>
  <c r="E374" i="3" l="1"/>
  <c r="L373" i="3"/>
  <c r="A376" i="3"/>
  <c r="F377" i="3"/>
  <c r="N373" i="3"/>
  <c r="H374" i="3"/>
  <c r="F378" i="3" l="1"/>
  <c r="A377" i="3"/>
  <c r="H375" i="3"/>
  <c r="N374" i="3"/>
  <c r="E375" i="3"/>
  <c r="L374" i="3"/>
  <c r="H376" i="3" l="1"/>
  <c r="N375" i="3"/>
  <c r="E376" i="3"/>
  <c r="L375" i="3"/>
  <c r="A378" i="3"/>
  <c r="F379" i="3"/>
  <c r="E377" i="3" l="1"/>
  <c r="L376" i="3"/>
  <c r="F380" i="3"/>
  <c r="A379" i="3"/>
  <c r="H377" i="3"/>
  <c r="N376" i="3"/>
  <c r="A380" i="3" l="1"/>
  <c r="F381" i="3"/>
  <c r="N377" i="3"/>
  <c r="H378" i="3"/>
  <c r="E378" i="3"/>
  <c r="L377" i="3"/>
  <c r="N378" i="3" l="1"/>
  <c r="H379" i="3"/>
  <c r="E379" i="3"/>
  <c r="L378" i="3"/>
  <c r="A381" i="3"/>
  <c r="F382" i="3"/>
  <c r="E380" i="3" l="1"/>
  <c r="L379" i="3"/>
  <c r="A382" i="3"/>
  <c r="F383" i="3"/>
  <c r="H380" i="3"/>
  <c r="N379" i="3"/>
  <c r="H381" i="3" l="1"/>
  <c r="N380" i="3"/>
  <c r="A383" i="3"/>
  <c r="F384" i="3"/>
  <c r="E381" i="3"/>
  <c r="L380" i="3"/>
  <c r="A384" i="3" l="1"/>
  <c r="F385" i="3"/>
  <c r="E382" i="3"/>
  <c r="L381" i="3"/>
  <c r="H382" i="3"/>
  <c r="N381" i="3"/>
  <c r="E383" i="3" l="1"/>
  <c r="L382" i="3"/>
  <c r="N382" i="3"/>
  <c r="H383" i="3"/>
  <c r="F386" i="3"/>
  <c r="A385" i="3"/>
  <c r="A386" i="3" l="1"/>
  <c r="F387" i="3"/>
  <c r="N383" i="3"/>
  <c r="H384" i="3"/>
  <c r="E384" i="3"/>
  <c r="L383" i="3"/>
  <c r="N384" i="3" l="1"/>
  <c r="H385" i="3"/>
  <c r="A387" i="3"/>
  <c r="F388" i="3"/>
  <c r="E385" i="3"/>
  <c r="L384" i="3"/>
  <c r="N385" i="3" l="1"/>
  <c r="H386" i="3"/>
  <c r="F389" i="3"/>
  <c r="A388" i="3"/>
  <c r="E386" i="3"/>
  <c r="L385" i="3"/>
  <c r="E387" i="3" l="1"/>
  <c r="L386" i="3"/>
  <c r="A389" i="3"/>
  <c r="F390" i="3"/>
  <c r="N386" i="3"/>
  <c r="H387" i="3"/>
  <c r="H388" i="3" l="1"/>
  <c r="N387" i="3"/>
  <c r="F391" i="3"/>
  <c r="A390" i="3"/>
  <c r="E388" i="3"/>
  <c r="L387" i="3"/>
  <c r="A391" i="3" l="1"/>
  <c r="F392" i="3"/>
  <c r="N388" i="3"/>
  <c r="H389" i="3"/>
  <c r="E389" i="3"/>
  <c r="L388" i="3"/>
  <c r="N389" i="3" l="1"/>
  <c r="H390" i="3"/>
  <c r="E390" i="3"/>
  <c r="L389" i="3"/>
  <c r="A392" i="3"/>
  <c r="F393" i="3"/>
  <c r="E391" i="3" l="1"/>
  <c r="L390" i="3"/>
  <c r="F394" i="3"/>
  <c r="A393" i="3"/>
  <c r="H391" i="3"/>
  <c r="N390" i="3"/>
  <c r="H392" i="3" l="1"/>
  <c r="N391" i="3"/>
  <c r="A394" i="3"/>
  <c r="F395" i="3"/>
  <c r="E392" i="3"/>
  <c r="L391" i="3"/>
  <c r="F396" i="3" l="1"/>
  <c r="A395" i="3"/>
  <c r="N392" i="3"/>
  <c r="H393" i="3"/>
  <c r="E393" i="3"/>
  <c r="L392" i="3"/>
  <c r="H394" i="3" l="1"/>
  <c r="N393" i="3"/>
  <c r="E394" i="3"/>
  <c r="L393" i="3"/>
  <c r="A396" i="3"/>
  <c r="F397" i="3"/>
  <c r="A397" i="3" l="1"/>
  <c r="F398" i="3"/>
  <c r="E395" i="3"/>
  <c r="L394" i="3"/>
  <c r="N394" i="3"/>
  <c r="H395" i="3"/>
  <c r="H396" i="3" l="1"/>
  <c r="N395" i="3"/>
  <c r="E396" i="3"/>
  <c r="L395" i="3"/>
  <c r="F399" i="3"/>
  <c r="A398" i="3"/>
  <c r="A399" i="3" l="1"/>
  <c r="F400" i="3"/>
  <c r="H397" i="3"/>
  <c r="N396" i="3"/>
  <c r="E397" i="3"/>
  <c r="L396" i="3"/>
  <c r="N397" i="3" l="1"/>
  <c r="H398" i="3"/>
  <c r="A400" i="3"/>
  <c r="F401" i="3"/>
  <c r="E398" i="3"/>
  <c r="L397" i="3"/>
  <c r="E399" i="3" l="1"/>
  <c r="L398" i="3"/>
  <c r="A401" i="3"/>
  <c r="F402" i="3"/>
  <c r="H399" i="3"/>
  <c r="N398" i="3"/>
  <c r="N399" i="3" l="1"/>
  <c r="H400" i="3"/>
  <c r="A402" i="3"/>
  <c r="F403" i="3"/>
  <c r="E400" i="3"/>
  <c r="L399" i="3"/>
  <c r="E401" i="3" l="1"/>
  <c r="L400" i="3"/>
  <c r="F404" i="3"/>
  <c r="A403" i="3"/>
  <c r="N400" i="3"/>
  <c r="H401" i="3"/>
  <c r="F405" i="3" l="1"/>
  <c r="A404" i="3"/>
  <c r="N401" i="3"/>
  <c r="H402" i="3"/>
  <c r="E402" i="3"/>
  <c r="L401" i="3"/>
  <c r="N402" i="3" l="1"/>
  <c r="H403" i="3"/>
  <c r="A405" i="3"/>
  <c r="F406" i="3"/>
  <c r="E403" i="3"/>
  <c r="L402" i="3"/>
  <c r="F407" i="3" l="1"/>
  <c r="A406" i="3"/>
  <c r="E404" i="3"/>
  <c r="L403" i="3"/>
  <c r="H404" i="3"/>
  <c r="N403" i="3"/>
  <c r="E405" i="3" l="1"/>
  <c r="L404" i="3"/>
  <c r="N404" i="3"/>
  <c r="H405" i="3"/>
  <c r="A407" i="3"/>
  <c r="F408" i="3"/>
  <c r="N405" i="3" l="1"/>
  <c r="H406" i="3"/>
  <c r="F409" i="3"/>
  <c r="A408" i="3"/>
  <c r="E406" i="3"/>
  <c r="L405" i="3"/>
  <c r="A409" i="3" l="1"/>
  <c r="E407" i="3"/>
  <c r="L406" i="3"/>
  <c r="N406" i="3"/>
  <c r="H407" i="3"/>
  <c r="E408" i="3" l="1"/>
  <c r="L407" i="3"/>
  <c r="H408" i="3"/>
  <c r="N407" i="3"/>
  <c r="N408" i="3" l="1"/>
  <c r="H409" i="3"/>
  <c r="N409" i="3" s="1"/>
  <c r="E409" i="3"/>
  <c r="L409" i="3" s="1"/>
  <c r="L408" i="3"/>
</calcChain>
</file>

<file path=xl/comments1.xml><?xml version="1.0" encoding="utf-8"?>
<comments xmlns="http://schemas.openxmlformats.org/spreadsheetml/2006/main">
  <authors>
    <author>Owner</author>
  </authors>
  <commentList>
    <comment ref="L2" authorId="0" shapeId="0">
      <text>
        <r>
          <rPr>
            <b/>
            <sz val="9"/>
            <color indexed="81"/>
            <rFont val="ＭＳ Ｐゴシック"/>
            <family val="3"/>
            <charset val="128"/>
          </rPr>
          <t>10分クォーター用と異なるのは、以下の3シートです
「入力3」シート
「得点記録」シート
「戦評メモ」シート</t>
        </r>
      </text>
    </comment>
  </commentList>
</comments>
</file>

<file path=xl/sharedStrings.xml><?xml version="1.0" encoding="utf-8"?>
<sst xmlns="http://schemas.openxmlformats.org/spreadsheetml/2006/main" count="909" uniqueCount="341">
  <si>
    <t>期日</t>
    <rPh sb="0" eb="2">
      <t>キジツ</t>
    </rPh>
    <phoneticPr fontId="3"/>
  </si>
  <si>
    <t>会場</t>
    <rPh sb="0" eb="2">
      <t>カイジョウ</t>
    </rPh>
    <phoneticPr fontId="3"/>
  </si>
  <si>
    <t>No.</t>
    <phoneticPr fontId="3"/>
  </si>
  <si>
    <t>番号</t>
    <rPh sb="0" eb="2">
      <t>バンゴウ</t>
    </rPh>
    <phoneticPr fontId="0"/>
  </si>
  <si>
    <t>分</t>
    <rPh sb="0" eb="1">
      <t>フン</t>
    </rPh>
    <phoneticPr fontId="0"/>
  </si>
  <si>
    <t>Ａ得点</t>
    <rPh sb="1" eb="3">
      <t>トクテン</t>
    </rPh>
    <phoneticPr fontId="0"/>
  </si>
  <si>
    <t>Ｂ得点</t>
    <rPh sb="1" eb="3">
      <t>トクテン</t>
    </rPh>
    <phoneticPr fontId="0"/>
  </si>
  <si>
    <t>番号文字列</t>
    <rPh sb="0" eb="2">
      <t>バンゴウ</t>
    </rPh>
    <rPh sb="2" eb="5">
      <t>モジレツ</t>
    </rPh>
    <phoneticPr fontId="0"/>
  </si>
  <si>
    <t>プレイ文字列</t>
    <rPh sb="3" eb="6">
      <t>モジレツ</t>
    </rPh>
    <phoneticPr fontId="0"/>
  </si>
  <si>
    <t>イベント文字列</t>
    <rPh sb="4" eb="7">
      <t>モジレツ</t>
    </rPh>
    <phoneticPr fontId="0"/>
  </si>
  <si>
    <t>経過時間</t>
    <rPh sb="0" eb="2">
      <t>ケイカ</t>
    </rPh>
    <rPh sb="2" eb="4">
      <t>ジカン</t>
    </rPh>
    <phoneticPr fontId="0"/>
  </si>
  <si>
    <t>a</t>
    <phoneticPr fontId="0"/>
  </si>
  <si>
    <t>b</t>
    <phoneticPr fontId="0"/>
  </si>
  <si>
    <t>f</t>
    <phoneticPr fontId="0"/>
  </si>
  <si>
    <t>№</t>
    <phoneticPr fontId="0"/>
  </si>
  <si>
    <t>Team</t>
    <phoneticPr fontId="0"/>
  </si>
  <si>
    <t>3</t>
    <phoneticPr fontId="3"/>
  </si>
  <si>
    <t>2</t>
    <phoneticPr fontId="3"/>
  </si>
  <si>
    <t>1</t>
    <phoneticPr fontId="3"/>
  </si>
  <si>
    <t>06</t>
  </si>
  <si>
    <t>07</t>
  </si>
  <si>
    <t>08</t>
  </si>
  <si>
    <t>09</t>
  </si>
  <si>
    <t>10</t>
  </si>
  <si>
    <t>11</t>
  </si>
  <si>
    <t>12</t>
  </si>
  <si>
    <t>13</t>
  </si>
  <si>
    <t>14</t>
  </si>
  <si>
    <t>15</t>
  </si>
  <si>
    <t>Ｑ</t>
    <phoneticPr fontId="0"/>
  </si>
  <si>
    <t>3P</t>
    <phoneticPr fontId="3"/>
  </si>
  <si>
    <t>2P</t>
    <phoneticPr fontId="3"/>
  </si>
  <si>
    <t>FT</t>
    <phoneticPr fontId="3"/>
  </si>
  <si>
    <t>ｹﾞｰﾑ記号</t>
    <rPh sb="4" eb="6">
      <t>キゴウ</t>
    </rPh>
    <phoneticPr fontId="3"/>
  </si>
  <si>
    <t>開始時刻</t>
    <rPh sb="0" eb="2">
      <t>カイシ</t>
    </rPh>
    <rPh sb="2" eb="4">
      <t>ジコク</t>
    </rPh>
    <phoneticPr fontId="3"/>
  </si>
  <si>
    <t>ｹﾞｰﾑ区分</t>
    <rPh sb="4" eb="6">
      <t>クブン</t>
    </rPh>
    <phoneticPr fontId="3"/>
  </si>
  <si>
    <t>ｺｰﾁ</t>
    <phoneticPr fontId="3"/>
  </si>
  <si>
    <t>16</t>
  </si>
  <si>
    <t>17</t>
  </si>
  <si>
    <t>18</t>
  </si>
  <si>
    <t>ﾁｰﾑB</t>
    <phoneticPr fontId="3"/>
  </si>
  <si>
    <t>A</t>
    <phoneticPr fontId="3"/>
  </si>
  <si>
    <t>B</t>
    <phoneticPr fontId="3"/>
  </si>
  <si>
    <t>F</t>
    <phoneticPr fontId="3"/>
  </si>
  <si>
    <t>R</t>
    <phoneticPr fontId="3"/>
  </si>
  <si>
    <t>このブックは、どなたでも使用出来ますが、著作権は小坂祐三が保持しています。</t>
    <rPh sb="12" eb="14">
      <t>シヨウ</t>
    </rPh>
    <rPh sb="14" eb="16">
      <t>デキ</t>
    </rPh>
    <rPh sb="20" eb="23">
      <t>チョサクケン</t>
    </rPh>
    <rPh sb="24" eb="26">
      <t>コサカ</t>
    </rPh>
    <rPh sb="26" eb="28">
      <t>ユウゾウ</t>
    </rPh>
    <rPh sb="29" eb="31">
      <t>ホジ</t>
    </rPh>
    <phoneticPr fontId="3"/>
  </si>
  <si>
    <t>チームＡ</t>
    <phoneticPr fontId="3"/>
  </si>
  <si>
    <t>チーム名</t>
    <rPh sb="3" eb="4">
      <t>メイ</t>
    </rPh>
    <phoneticPr fontId="3"/>
  </si>
  <si>
    <t>(所属)</t>
    <rPh sb="1" eb="3">
      <t>ショゾク</t>
    </rPh>
    <phoneticPr fontId="3"/>
  </si>
  <si>
    <t>番号</t>
    <rPh sb="0" eb="2">
      <t>バンゴウ</t>
    </rPh>
    <phoneticPr fontId="3"/>
  </si>
  <si>
    <t>ｷｬﾌﾟﾃﾝ</t>
    <phoneticPr fontId="3"/>
  </si>
  <si>
    <t>得点</t>
    <rPh sb="0" eb="2">
      <t>トクテン</t>
    </rPh>
    <phoneticPr fontId="3"/>
  </si>
  <si>
    <t>入力方法</t>
    <rPh sb="0" eb="2">
      <t>ニュウリョク</t>
    </rPh>
    <rPh sb="2" eb="4">
      <t>ホウホウ</t>
    </rPh>
    <phoneticPr fontId="3"/>
  </si>
  <si>
    <t>出場</t>
    <rPh sb="0" eb="2">
      <t>シュツジョウ</t>
    </rPh>
    <phoneticPr fontId="3"/>
  </si>
  <si>
    <t>19</t>
  </si>
  <si>
    <t>20</t>
  </si>
  <si>
    <t>21</t>
  </si>
  <si>
    <t>変換表</t>
    <rPh sb="0" eb="3">
      <t>ヘンカンヒョウ</t>
    </rPh>
    <phoneticPr fontId="3"/>
  </si>
  <si>
    <t>00</t>
    <phoneticPr fontId="3"/>
  </si>
  <si>
    <t>01</t>
    <phoneticPr fontId="3"/>
  </si>
  <si>
    <t>02</t>
  </si>
  <si>
    <t>03</t>
  </si>
  <si>
    <t>04</t>
  </si>
  <si>
    <t>05</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</si>
  <si>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</si>
  <si>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</si>
  <si>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</si>
  <si>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</si>
  <si>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</si>
  <si>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</si>
  <si>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</si>
  <si>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</si>
  <si>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</si>
  <si>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</si>
  <si>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</si>
  <si>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</si>
  <si>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</si>
  <si>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</si>
  <si>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</si>
  <si>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</si>
  <si>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</si>
  <si>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</si>
  <si>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</si>
  <si>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</si>
  <si>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</si>
  <si>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</si>
  <si>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</si>
  <si>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</si>
  <si>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</si>
  <si>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</si>
  <si>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</si>
  <si>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</si>
  <si>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</si>
  <si>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</si>
  <si>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</si>
  <si>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</si>
  <si>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</si>
  <si>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</si>
  <si>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</si>
  <si>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</si>
  <si>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</si>
  <si>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</si>
  <si>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</si>
  <si>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</si>
  <si>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</si>
  <si>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</si>
  <si>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</si>
  <si>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</si>
  <si>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</si>
  <si>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</si>
  <si>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</si>
  <si>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</si>
  <si>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</si>
  <si>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</si>
  <si>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</si>
  <si>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</si>
  <si>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</si>
  <si>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</si>
  <si>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</si>
  <si>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</si>
  <si>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</si>
  <si>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</si>
  <si>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</si>
  <si>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</si>
  <si>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</si>
  <si>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</si>
  <si>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</si>
  <si>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</si>
  <si>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</si>
  <si>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</si>
  <si>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</si>
  <si>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</si>
  <si>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</si>
  <si>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</si>
  <si>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</si>
  <si>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</si>
  <si>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</si>
  <si>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</si>
  <si>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</si>
  <si>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</si>
  <si>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</si>
  <si>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</si>
  <si>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番号ﾁｪｯｸ</t>
    <rPh sb="0" eb="2">
      <t>バンゴウ</t>
    </rPh>
    <phoneticPr fontId="0"/>
  </si>
  <si>
    <t>ｴﾗｰ検出</t>
    <rPh sb="3" eb="5">
      <t>ケンシュツ</t>
    </rPh>
    <phoneticPr fontId="0"/>
  </si>
  <si>
    <t>選 手 氏 名</t>
    <rPh sb="0" eb="1">
      <t>セン</t>
    </rPh>
    <rPh sb="2" eb="3">
      <t>テ</t>
    </rPh>
    <rPh sb="4" eb="5">
      <t>シ</t>
    </rPh>
    <rPh sb="6" eb="7">
      <t>メイ</t>
    </rPh>
    <phoneticPr fontId="3"/>
  </si>
  <si>
    <t>(1)</t>
    <phoneticPr fontId="3"/>
  </si>
  <si>
    <t>(2)</t>
    <phoneticPr fontId="3"/>
  </si>
  <si>
    <t>◆このブック（ファイル）について</t>
    <phoneticPr fontId="3"/>
  </si>
  <si>
    <t>このブックに対する御意見等は、yabba@goo.jp 宛にお願いします。</t>
    <rPh sb="6" eb="7">
      <t>タイ</t>
    </rPh>
    <rPh sb="9" eb="12">
      <t>ゴイケン</t>
    </rPh>
    <rPh sb="12" eb="13">
      <t>ナド</t>
    </rPh>
    <rPh sb="28" eb="29">
      <t>アテ</t>
    </rPh>
    <rPh sb="31" eb="32">
      <t>ネガ</t>
    </rPh>
    <phoneticPr fontId="3"/>
  </si>
  <si>
    <t>チーム記号</t>
    <rPh sb="3" eb="5">
      <t>キゴウ</t>
    </rPh>
    <phoneticPr fontId="3"/>
  </si>
  <si>
    <t>通し番号</t>
    <rPh sb="0" eb="1">
      <t>トオ</t>
    </rPh>
    <rPh sb="2" eb="4">
      <t>バンゴウ</t>
    </rPh>
    <phoneticPr fontId="3"/>
  </si>
  <si>
    <t>コーチ</t>
    <phoneticPr fontId="3"/>
  </si>
  <si>
    <t>記号</t>
    <rPh sb="0" eb="2">
      <t>キゴウ</t>
    </rPh>
    <phoneticPr fontId="3"/>
  </si>
  <si>
    <t>時刻</t>
    <rPh sb="0" eb="2">
      <t>ジコク</t>
    </rPh>
    <phoneticPr fontId="3"/>
  </si>
  <si>
    <t>区分</t>
    <rPh sb="0" eb="2">
      <t>クブン</t>
    </rPh>
    <phoneticPr fontId="3"/>
  </si>
  <si>
    <t>ﾁｰﾑA</t>
    <phoneticPr fontId="3"/>
  </si>
  <si>
    <t>このブックの使用により生じたいかなる損害に対しても、作者（小坂）は責任を負いません。</t>
    <rPh sb="6" eb="8">
      <t>シヨウ</t>
    </rPh>
    <rPh sb="11" eb="12">
      <t>ショウ</t>
    </rPh>
    <rPh sb="18" eb="20">
      <t>ソンガイ</t>
    </rPh>
    <rPh sb="21" eb="22">
      <t>タイ</t>
    </rPh>
    <rPh sb="26" eb="28">
      <t>サクシャ</t>
    </rPh>
    <rPh sb="29" eb="31">
      <t>コサカ</t>
    </rPh>
    <rPh sb="33" eb="35">
      <t>セキニン</t>
    </rPh>
    <rPh sb="36" eb="37">
      <t>オ</t>
    </rPh>
    <phoneticPr fontId="3"/>
  </si>
  <si>
    <t>(3)</t>
    <phoneticPr fontId="3"/>
  </si>
  <si>
    <t>欄</t>
    <rPh sb="0" eb="1">
      <t>ラン</t>
    </rPh>
    <phoneticPr fontId="3"/>
  </si>
  <si>
    <t>（同じ記号を複数のゲームにつけないでください）</t>
    <rPh sb="1" eb="2">
      <t>オナ</t>
    </rPh>
    <rPh sb="3" eb="5">
      <t>キゴウ</t>
    </rPh>
    <rPh sb="6" eb="8">
      <t>フクスウ</t>
    </rPh>
    <phoneticPr fontId="3"/>
  </si>
  <si>
    <t>〔注意〕</t>
    <rPh sb="1" eb="3">
      <t>チュウイ</t>
    </rPh>
    <phoneticPr fontId="3"/>
  </si>
  <si>
    <t>（１）「記号」は大会を通じて一意的につけてください</t>
    <rPh sb="4" eb="6">
      <t>キゴウ</t>
    </rPh>
    <rPh sb="8" eb="10">
      <t>タイカイ</t>
    </rPh>
    <rPh sb="11" eb="12">
      <t>ツウ</t>
    </rPh>
    <rPh sb="14" eb="17">
      <t>イチイテキ</t>
    </rPh>
    <phoneticPr fontId="3"/>
  </si>
  <si>
    <t>（２）チーム記号は、「入力_1」シートで直接入力することもできます</t>
    <rPh sb="6" eb="8">
      <t>キゴウ</t>
    </rPh>
    <rPh sb="11" eb="13">
      <t>ニュウリョク</t>
    </rPh>
    <rPh sb="20" eb="22">
      <t>チョクセツ</t>
    </rPh>
    <rPh sb="22" eb="24">
      <t>ニュウリョク</t>
    </rPh>
    <phoneticPr fontId="3"/>
  </si>
  <si>
    <t>3P</t>
    <phoneticPr fontId="3"/>
  </si>
  <si>
    <t>2P</t>
    <phoneticPr fontId="3"/>
  </si>
  <si>
    <t>FT</t>
    <phoneticPr fontId="3"/>
  </si>
  <si>
    <t>ｽﾀｰﾀｰ</t>
    <phoneticPr fontId="3"/>
  </si>
  <si>
    <t>出場</t>
    <rPh sb="0" eb="2">
      <t>シュツジョウ</t>
    </rPh>
    <phoneticPr fontId="3"/>
  </si>
  <si>
    <t>ｽﾀｰﾀｰ</t>
    <phoneticPr fontId="3"/>
  </si>
  <si>
    <t>・ゲームに出場したプレイヤーに 1 を入力する</t>
    <rPh sb="5" eb="7">
      <t>シュツジョウ</t>
    </rPh>
    <rPh sb="19" eb="21">
      <t>ニュウリョク</t>
    </rPh>
    <phoneticPr fontId="3"/>
  </si>
  <si>
    <t>・スターターの5人に 1 を入力する</t>
    <rPh sb="8" eb="9">
      <t>ニン</t>
    </rPh>
    <rPh sb="14" eb="16">
      <t>ニュウリョク</t>
    </rPh>
    <phoneticPr fontId="3"/>
  </si>
  <si>
    <t>←この色のセルのみ入力する</t>
    <rPh sb="3" eb="4">
      <t>イロ</t>
    </rPh>
    <rPh sb="9" eb="11">
      <t>ニュウリョク</t>
    </rPh>
    <phoneticPr fontId="3"/>
  </si>
  <si>
    <t>チームＢ</t>
    <phoneticPr fontId="3"/>
  </si>
  <si>
    <t>ｽﾀｰﾀｰ</t>
    <phoneticPr fontId="3"/>
  </si>
  <si>
    <t>ｷｬﾌﾟﾃﾝ</t>
    <phoneticPr fontId="3"/>
  </si>
  <si>
    <t>ｺｰﾁ</t>
    <phoneticPr fontId="3"/>
  </si>
  <si>
    <t>得点</t>
    <rPh sb="0" eb="2">
      <t>トクテン</t>
    </rPh>
    <phoneticPr fontId="0"/>
  </si>
  <si>
    <t>a</t>
    <phoneticPr fontId="0"/>
  </si>
  <si>
    <t>TeamA</t>
    <phoneticPr fontId="0"/>
  </si>
  <si>
    <t>合計</t>
    <rPh sb="0" eb="2">
      <t>ゴウケイ</t>
    </rPh>
    <phoneticPr fontId="0"/>
  </si>
  <si>
    <t>TeamB</t>
    <phoneticPr fontId="0"/>
  </si>
  <si>
    <t>←この色のセルは、ゲーム記号を
　入力すると自動入力される
　（直接入力することもできます）</t>
    <rPh sb="3" eb="4">
      <t>イロ</t>
    </rPh>
    <rPh sb="12" eb="14">
      <t>キゴウ</t>
    </rPh>
    <rPh sb="17" eb="19">
      <t>ニュウリョク</t>
    </rPh>
    <rPh sb="22" eb="24">
      <t>ジドウ</t>
    </rPh>
    <rPh sb="24" eb="26">
      <t>ニュウリョク</t>
    </rPh>
    <rPh sb="32" eb="34">
      <t>チョクセツ</t>
    </rPh>
    <rPh sb="34" eb="36">
      <t>ニュウリョク</t>
    </rPh>
    <phoneticPr fontId="3"/>
  </si>
  <si>
    <t>（２）「ゲーム表」シートに、全ゲームのデータ（日時、会場、ゲーム区分、対戦チーム等）を入力する。</t>
    <rPh sb="7" eb="8">
      <t>ヒョウ</t>
    </rPh>
    <rPh sb="14" eb="15">
      <t>ゼン</t>
    </rPh>
    <rPh sb="23" eb="25">
      <t>ニチジ</t>
    </rPh>
    <rPh sb="26" eb="28">
      <t>カイジョウ</t>
    </rPh>
    <rPh sb="32" eb="34">
      <t>クブン</t>
    </rPh>
    <rPh sb="35" eb="37">
      <t>タイセン</t>
    </rPh>
    <rPh sb="40" eb="41">
      <t>トウ</t>
    </rPh>
    <rPh sb="43" eb="45">
      <t>ニュウリョク</t>
    </rPh>
    <phoneticPr fontId="3"/>
  </si>
  <si>
    <t>「チーム記号」は、数値または文字列（半角英数）を用いてください。　選手の番号は、0～99が使用できます。</t>
    <rPh sb="4" eb="6">
      <t>キゴウ</t>
    </rPh>
    <rPh sb="9" eb="11">
      <t>スウチ</t>
    </rPh>
    <rPh sb="14" eb="17">
      <t>モジレツ</t>
    </rPh>
    <rPh sb="18" eb="20">
      <t>ハンカク</t>
    </rPh>
    <rPh sb="20" eb="22">
      <t>エイスウ</t>
    </rPh>
    <rPh sb="24" eb="25">
      <t>モチ</t>
    </rPh>
    <phoneticPr fontId="8"/>
  </si>
  <si>
    <t>←この色のセルのみ入力してください。</t>
    <rPh sb="3" eb="4">
      <t>イロ</t>
    </rPh>
    <rPh sb="9" eb="11">
      <t>ニュウリョク</t>
    </rPh>
    <phoneticPr fontId="2"/>
  </si>
  <si>
    <t>－</t>
    <phoneticPr fontId="3"/>
  </si>
  <si>
    <t>－</t>
    <phoneticPr fontId="3"/>
  </si>
  <si>
    <t>－</t>
    <phoneticPr fontId="3"/>
  </si>
  <si>
    <t>主審</t>
    <rPh sb="0" eb="2">
      <t>シュシン</t>
    </rPh>
    <phoneticPr fontId="3"/>
  </si>
  <si>
    <t>副審</t>
    <rPh sb="0" eb="2">
      <t>フクシン</t>
    </rPh>
    <phoneticPr fontId="3"/>
  </si>
  <si>
    <t>日時：</t>
    <rPh sb="0" eb="2">
      <t>ニチジ</t>
    </rPh>
    <phoneticPr fontId="3"/>
  </si>
  <si>
    <t>No.</t>
    <phoneticPr fontId="3"/>
  </si>
  <si>
    <t>選　手　氏　名</t>
    <rPh sb="0" eb="1">
      <t>セン</t>
    </rPh>
    <rPh sb="2" eb="3">
      <t>テ</t>
    </rPh>
    <rPh sb="4" eb="5">
      <t>シ</t>
    </rPh>
    <rPh sb="6" eb="7">
      <t>メイ</t>
    </rPh>
    <phoneticPr fontId="3"/>
  </si>
  <si>
    <t>3P</t>
    <phoneticPr fontId="3"/>
  </si>
  <si>
    <t>2P</t>
    <phoneticPr fontId="3"/>
  </si>
  <si>
    <t>合計</t>
    <rPh sb="0" eb="2">
      <t>ゴウケイ</t>
    </rPh>
    <phoneticPr fontId="3"/>
  </si>
  <si>
    <t>戦　　評</t>
    <rPh sb="0" eb="1">
      <t>セン</t>
    </rPh>
    <rPh sb="3" eb="4">
      <t>ヒョウ</t>
    </rPh>
    <phoneticPr fontId="3"/>
  </si>
  <si>
    <t>記載者</t>
    <rPh sb="0" eb="3">
      <t>キサイシャ</t>
    </rPh>
    <phoneticPr fontId="3"/>
  </si>
  <si>
    <t>（所属）</t>
    <rPh sb="1" eb="3">
      <t>ショゾク</t>
    </rPh>
    <phoneticPr fontId="3"/>
  </si>
  <si>
    <t>No.</t>
    <phoneticPr fontId="3"/>
  </si>
  <si>
    <t>3P</t>
    <phoneticPr fontId="3"/>
  </si>
  <si>
    <t>2P</t>
    <phoneticPr fontId="3"/>
  </si>
  <si>
    <t>FT</t>
    <phoneticPr fontId="3"/>
  </si>
  <si>
    <t>コーチ</t>
    <phoneticPr fontId="3"/>
  </si>
  <si>
    <t>残り時間
(分）</t>
    <rPh sb="0" eb="1">
      <t>ノコ</t>
    </rPh>
    <rPh sb="2" eb="4">
      <t>ジカン</t>
    </rPh>
    <rPh sb="6" eb="7">
      <t>フン</t>
    </rPh>
    <phoneticPr fontId="0"/>
  </si>
  <si>
    <t>OT1</t>
    <phoneticPr fontId="3"/>
  </si>
  <si>
    <t>OT2</t>
    <phoneticPr fontId="3"/>
  </si>
  <si>
    <t>OT3</t>
    <phoneticPr fontId="3"/>
  </si>
  <si>
    <t>OT4</t>
    <phoneticPr fontId="3"/>
  </si>
  <si>
    <t>第１Ｑ</t>
    <rPh sb="0" eb="1">
      <t>ダイ</t>
    </rPh>
    <phoneticPr fontId="3"/>
  </si>
  <si>
    <t>TeamA</t>
    <phoneticPr fontId="0"/>
  </si>
  <si>
    <t>TeamB</t>
    <phoneticPr fontId="0"/>
  </si>
  <si>
    <t>クォーター</t>
    <phoneticPr fontId="0"/>
  </si>
  <si>
    <t>OT1</t>
    <phoneticPr fontId="3"/>
  </si>
  <si>
    <t>OT2</t>
    <phoneticPr fontId="3"/>
  </si>
  <si>
    <t>OT3</t>
    <phoneticPr fontId="3"/>
  </si>
  <si>
    <t>OT4</t>
    <phoneticPr fontId="3"/>
  </si>
  <si>
    <t>文字のはみ出し等を確認した上で、「印刷シート」を印刷またはPDF出力する。</t>
    <rPh sb="0" eb="2">
      <t>モジ</t>
    </rPh>
    <rPh sb="5" eb="6">
      <t>ダ</t>
    </rPh>
    <rPh sb="7" eb="8">
      <t>トウ</t>
    </rPh>
    <rPh sb="9" eb="11">
      <t>カクニン</t>
    </rPh>
    <rPh sb="13" eb="14">
      <t>ウエ</t>
    </rPh>
    <rPh sb="17" eb="19">
      <t>インサツ</t>
    </rPh>
    <rPh sb="24" eb="26">
      <t>インサツ</t>
    </rPh>
    <rPh sb="32" eb="34">
      <t>シュツリョク</t>
    </rPh>
    <phoneticPr fontId="3"/>
  </si>
  <si>
    <t>ｷｬﾌﾟﾃﾝ</t>
    <phoneticPr fontId="3"/>
  </si>
  <si>
    <t>・キャプテンに 1 を入力する</t>
    <rPh sb="11" eb="13">
      <t>ニュウリョク</t>
    </rPh>
    <phoneticPr fontId="3"/>
  </si>
  <si>
    <t>F</t>
    <phoneticPr fontId="3"/>
  </si>
  <si>
    <t>コーチ</t>
    <phoneticPr fontId="3"/>
  </si>
  <si>
    <t>-</t>
    <phoneticPr fontId="3"/>
  </si>
  <si>
    <t>延　長</t>
    <rPh sb="0" eb="1">
      <t>エン</t>
    </rPh>
    <rPh sb="2" eb="3">
      <t>チョウ</t>
    </rPh>
    <phoneticPr fontId="3"/>
  </si>
  <si>
    <t>第４クォーター</t>
    <rPh sb="0" eb="1">
      <t>ダイ</t>
    </rPh>
    <phoneticPr fontId="3"/>
  </si>
  <si>
    <t>第３クォーター</t>
    <rPh sb="0" eb="1">
      <t>ダイ</t>
    </rPh>
    <phoneticPr fontId="3"/>
  </si>
  <si>
    <t>第２クォーター</t>
    <rPh sb="0" eb="1">
      <t>ダイ</t>
    </rPh>
    <phoneticPr fontId="3"/>
  </si>
  <si>
    <t>第１クォーター</t>
    <rPh sb="0" eb="1">
      <t>ダイ</t>
    </rPh>
    <phoneticPr fontId="3"/>
  </si>
  <si>
    <t>その他</t>
    <rPh sb="2" eb="3">
      <t>タ</t>
    </rPh>
    <phoneticPr fontId="3"/>
  </si>
  <si>
    <t>B</t>
    <phoneticPr fontId="3"/>
  </si>
  <si>
    <t>A</t>
    <phoneticPr fontId="3"/>
  </si>
  <si>
    <t>時</t>
    <rPh sb="0" eb="1">
      <t>ジ</t>
    </rPh>
    <phoneticPr fontId="3"/>
  </si>
  <si>
    <t>Q</t>
    <phoneticPr fontId="3"/>
  </si>
  <si>
    <t>No.</t>
    <phoneticPr fontId="3"/>
  </si>
  <si>
    <t>リ　バ　ウ　ン　ド</t>
    <phoneticPr fontId="3"/>
  </si>
  <si>
    <t>TeamB</t>
    <phoneticPr fontId="0"/>
  </si>
  <si>
    <t>TeamA</t>
    <phoneticPr fontId="0"/>
  </si>
  <si>
    <t>リバウンド・アシスト　記録用紙</t>
    <rPh sb="11" eb="13">
      <t>キロク</t>
    </rPh>
    <rPh sb="13" eb="15">
      <t>ヨウシ</t>
    </rPh>
    <phoneticPr fontId="3"/>
  </si>
  <si>
    <t>（１）「チーム表」シートに、出場全チームのデータ（チーム名、選手氏名等）を入力する。</t>
    <rPh sb="7" eb="8">
      <t>ヒョウ</t>
    </rPh>
    <rPh sb="14" eb="16">
      <t>シュツジョウ</t>
    </rPh>
    <rPh sb="16" eb="17">
      <t>ゼン</t>
    </rPh>
    <rPh sb="28" eb="29">
      <t>メイ</t>
    </rPh>
    <rPh sb="30" eb="32">
      <t>センシュ</t>
    </rPh>
    <rPh sb="32" eb="34">
      <t>シメイ</t>
    </rPh>
    <rPh sb="34" eb="35">
      <t>トウ</t>
    </rPh>
    <rPh sb="37" eb="39">
      <t>ニュウリョク</t>
    </rPh>
    <phoneticPr fontId="3"/>
  </si>
  <si>
    <t>このファイルで作成する「ゲームレポート」とは、（１）得点推移グラフ、（２）個人記録集計表、（３）戦評の</t>
    <rPh sb="7" eb="9">
      <t>サクセイ</t>
    </rPh>
    <rPh sb="26" eb="28">
      <t>トクテン</t>
    </rPh>
    <rPh sb="28" eb="30">
      <t>スイイ</t>
    </rPh>
    <rPh sb="37" eb="39">
      <t>コジン</t>
    </rPh>
    <rPh sb="39" eb="41">
      <t>キロク</t>
    </rPh>
    <rPh sb="41" eb="44">
      <t>シュウケイヒョウ</t>
    </rPh>
    <rPh sb="48" eb="50">
      <t>センピョウ</t>
    </rPh>
    <phoneticPr fontId="3"/>
  </si>
  <si>
    <t>３点を１枚のシートにまとめたものである。それぞれの部分は次の方法により作成する。</t>
    <rPh sb="1" eb="2">
      <t>テン</t>
    </rPh>
    <rPh sb="4" eb="5">
      <t>マイ</t>
    </rPh>
    <rPh sb="25" eb="27">
      <t>ブブン</t>
    </rPh>
    <rPh sb="28" eb="29">
      <t>ツギ</t>
    </rPh>
    <rPh sb="30" eb="32">
      <t>ホウホウ</t>
    </rPh>
    <rPh sb="35" eb="37">
      <t>サクセイ</t>
    </rPh>
    <phoneticPr fontId="3"/>
  </si>
  <si>
    <t>本数</t>
    <rPh sb="0" eb="2">
      <t>ホンスウ</t>
    </rPh>
    <phoneticPr fontId="3"/>
  </si>
  <si>
    <t>（１）「入力_1」シートにキャプテン、スターター、出場選手の入力を行う。</t>
    <rPh sb="4" eb="6">
      <t>ニュウリョク</t>
    </rPh>
    <rPh sb="25" eb="27">
      <t>シュツジョウ</t>
    </rPh>
    <rPh sb="27" eb="29">
      <t>センシュ</t>
    </rPh>
    <rPh sb="30" eb="32">
      <t>ニュウリョク</t>
    </rPh>
    <rPh sb="33" eb="34">
      <t>オコナ</t>
    </rPh>
    <phoneticPr fontId="3"/>
  </si>
  <si>
    <t>※範囲選択とtabキーを利用すると、入力作業がしやすくなる。</t>
    <rPh sb="1" eb="3">
      <t>ハンイ</t>
    </rPh>
    <rPh sb="3" eb="5">
      <t>センタク</t>
    </rPh>
    <rPh sb="12" eb="14">
      <t>リヨウ</t>
    </rPh>
    <rPh sb="18" eb="20">
      <t>ニュウリョク</t>
    </rPh>
    <rPh sb="20" eb="22">
      <t>サギョウ</t>
    </rPh>
    <phoneticPr fontId="3"/>
  </si>
  <si>
    <t>（４）「印刷」シートの個人記録集計表にファウル、リバウンド、アシストの個数を入力する。</t>
    <rPh sb="4" eb="6">
      <t>インサツ</t>
    </rPh>
    <rPh sb="11" eb="13">
      <t>コジン</t>
    </rPh>
    <rPh sb="13" eb="15">
      <t>キロク</t>
    </rPh>
    <rPh sb="15" eb="18">
      <t>シュウケイヒョウ</t>
    </rPh>
    <rPh sb="35" eb="37">
      <t>コスウ</t>
    </rPh>
    <rPh sb="38" eb="40">
      <t>ニュウリョク</t>
    </rPh>
    <phoneticPr fontId="3"/>
  </si>
  <si>
    <t>※ファウルの個数はスコアシートから転記。リバウンドとアシストは記録用紙（｢ﾘﾊﾞ・ｱｼ｣シート)に記録しておく。</t>
    <rPh sb="6" eb="8">
      <t>コスウ</t>
    </rPh>
    <rPh sb="17" eb="19">
      <t>テンキ</t>
    </rPh>
    <rPh sb="31" eb="33">
      <t>キロク</t>
    </rPh>
    <rPh sb="33" eb="35">
      <t>ヨウシ</t>
    </rPh>
    <rPh sb="49" eb="51">
      <t>キロク</t>
    </rPh>
    <phoneticPr fontId="3"/>
  </si>
  <si>
    <t>※あらかじめメモ帳に打ち込んだ文章をコピー＆ペーストで貼り付けることを推奨する。</t>
    <rPh sb="8" eb="9">
      <t>チョウ</t>
    </rPh>
    <rPh sb="10" eb="11">
      <t>ウ</t>
    </rPh>
    <rPh sb="12" eb="13">
      <t>コ</t>
    </rPh>
    <rPh sb="15" eb="17">
      <t>ブンショウ</t>
    </rPh>
    <rPh sb="27" eb="28">
      <t>ハ</t>
    </rPh>
    <rPh sb="29" eb="30">
      <t>ツ</t>
    </rPh>
    <rPh sb="35" eb="37">
      <t>スイショウ</t>
    </rPh>
    <phoneticPr fontId="3"/>
  </si>
  <si>
    <t>※「戦評ﾒﾓ」は観戦中のメモ用紙として使用する（選手氏名が入力されている）。</t>
    <rPh sb="2" eb="4">
      <t>センピョウ</t>
    </rPh>
    <rPh sb="8" eb="11">
      <t>カンセンチュウ</t>
    </rPh>
    <rPh sb="14" eb="16">
      <t>ヨウシ</t>
    </rPh>
    <rPh sb="19" eb="21">
      <t>シヨウ</t>
    </rPh>
    <rPh sb="24" eb="26">
      <t>センシュ</t>
    </rPh>
    <rPh sb="26" eb="28">
      <t>シメイ</t>
    </rPh>
    <rPh sb="29" eb="31">
      <t>ニュウリョク</t>
    </rPh>
    <phoneticPr fontId="3"/>
  </si>
  <si>
    <t>（２）「入力_2」シートにスコアシートのランニングスコアをチームごとに転記する。</t>
    <rPh sb="4" eb="6">
      <t>ニュウリョク</t>
    </rPh>
    <rPh sb="35" eb="37">
      <t>テンキ</t>
    </rPh>
    <phoneticPr fontId="3"/>
  </si>
  <si>
    <t>（３）「入力_3」シートに得点経過を入力する。　不要な行（実施しなかった延長部分）を削除する。</t>
    <rPh sb="4" eb="6">
      <t>ニュウリョク</t>
    </rPh>
    <rPh sb="13" eb="15">
      <t>トクテン</t>
    </rPh>
    <rPh sb="15" eb="17">
      <t>ケイカ</t>
    </rPh>
    <rPh sb="18" eb="20">
      <t>ニュウリョク</t>
    </rPh>
    <rPh sb="24" eb="26">
      <t>フヨウ</t>
    </rPh>
    <rPh sb="27" eb="28">
      <t>ギョウ</t>
    </rPh>
    <rPh sb="29" eb="31">
      <t>ジッシ</t>
    </rPh>
    <rPh sb="36" eb="38">
      <t>エンチョウ</t>
    </rPh>
    <rPh sb="38" eb="40">
      <t>ブブン</t>
    </rPh>
    <rPh sb="42" eb="44">
      <t>サクジョ</t>
    </rPh>
    <phoneticPr fontId="3"/>
  </si>
  <si>
    <t>　・個人記録集計表（得点とファウル）　・・・・・・・・　スコアシートから個人の記録を拾い出す</t>
    <rPh sb="2" eb="4">
      <t>コジン</t>
    </rPh>
    <rPh sb="4" eb="6">
      <t>キロク</t>
    </rPh>
    <rPh sb="6" eb="9">
      <t>シュウケイヒョウ</t>
    </rPh>
    <rPh sb="10" eb="12">
      <t>トクテン</t>
    </rPh>
    <rPh sb="36" eb="38">
      <t>コジン</t>
    </rPh>
    <rPh sb="39" eb="41">
      <t>キロク</t>
    </rPh>
    <rPh sb="42" eb="43">
      <t>ヒロ</t>
    </rPh>
    <rPh sb="44" eb="45">
      <t>ダ</t>
    </rPh>
    <phoneticPr fontId="3"/>
  </si>
  <si>
    <t>◆このファイルの目的</t>
    <rPh sb="8" eb="10">
      <t>モクテキ</t>
    </rPh>
    <phoneticPr fontId="3"/>
  </si>
  <si>
    <t>◆大会前の準備</t>
    <rPh sb="1" eb="4">
      <t>タイカイマエ</t>
    </rPh>
    <rPh sb="5" eb="7">
      <t>ジュンビ</t>
    </rPh>
    <phoneticPr fontId="3"/>
  </si>
  <si>
    <t>◆データの入力</t>
    <rPh sb="5" eb="7">
      <t>ニュウリョク</t>
    </rPh>
    <phoneticPr fontId="3"/>
  </si>
  <si>
    <t>◆データの出力</t>
    <rPh sb="5" eb="7">
      <t>シュツリョク</t>
    </rPh>
    <phoneticPr fontId="3"/>
  </si>
  <si>
    <t>〈〈 ゲームレポート作成ツール 〉〉</t>
    <rPh sb="10" eb="12">
      <t>サクセイ</t>
    </rPh>
    <phoneticPr fontId="3"/>
  </si>
  <si>
    <t>※得点経過はゲーム中に記録用紙（｢得点経過｣シート)に記録しておく。</t>
    <rPh sb="1" eb="3">
      <t>トクテン</t>
    </rPh>
    <rPh sb="3" eb="5">
      <t>ケイカ</t>
    </rPh>
    <rPh sb="9" eb="10">
      <t>チュウ</t>
    </rPh>
    <rPh sb="11" eb="13">
      <t>キロク</t>
    </rPh>
    <rPh sb="13" eb="15">
      <t>ヨウシ</t>
    </rPh>
    <rPh sb="17" eb="19">
      <t>トクテン</t>
    </rPh>
    <rPh sb="19" eb="21">
      <t>ケイカ</t>
    </rPh>
    <rPh sb="27" eb="29">
      <t>キロク</t>
    </rPh>
    <phoneticPr fontId="3"/>
  </si>
  <si>
    <t xml:space="preserve">1 2 3 4 5 6 7 8 9 10 </t>
    <phoneticPr fontId="3"/>
  </si>
  <si>
    <t>ア　シ　ス　ト</t>
    <phoneticPr fontId="3"/>
  </si>
  <si>
    <t>※数字を／(斜線)で消していく。11本目以降は数字を○で囲む</t>
    <rPh sb="1" eb="3">
      <t>スウジ</t>
    </rPh>
    <rPh sb="6" eb="8">
      <t>シャセン</t>
    </rPh>
    <rPh sb="10" eb="11">
      <t>ケ</t>
    </rPh>
    <rPh sb="18" eb="20">
      <t>ホンメ</t>
    </rPh>
    <rPh sb="20" eb="22">
      <t>イコウ</t>
    </rPh>
    <rPh sb="23" eb="25">
      <t>スウジ</t>
    </rPh>
    <rPh sb="28" eb="29">
      <t>カコ</t>
    </rPh>
    <phoneticPr fontId="3"/>
  </si>
  <si>
    <t>m1</t>
    <phoneticPr fontId="8"/>
  </si>
  <si>
    <t>m2</t>
    <phoneticPr fontId="8"/>
  </si>
  <si>
    <r>
      <t>得点経過記入用紙　</t>
    </r>
    <r>
      <rPr>
        <sz val="16"/>
        <color indexed="10"/>
        <rFont val="ＭＳ Ｐゴシック"/>
        <family val="3"/>
        <charset val="128"/>
      </rPr>
      <t>※1分経過ごとに得点を記録してください</t>
    </r>
    <rPh sb="0" eb="2">
      <t>トクテン</t>
    </rPh>
    <rPh sb="2" eb="4">
      <t>ケイカ</t>
    </rPh>
    <rPh sb="4" eb="6">
      <t>キニュウ</t>
    </rPh>
    <rPh sb="6" eb="8">
      <t>ヨウシ</t>
    </rPh>
    <rPh sb="11" eb="12">
      <t>フン</t>
    </rPh>
    <rPh sb="12" eb="14">
      <t>ケイカ</t>
    </rPh>
    <rPh sb="17" eb="19">
      <t>トクテン</t>
    </rPh>
    <rPh sb="20" eb="22">
      <t>キロク</t>
    </rPh>
    <phoneticPr fontId="3"/>
  </si>
  <si>
    <t>第２Ｑ</t>
    <rPh sb="0" eb="1">
      <t>ダイ</t>
    </rPh>
    <phoneticPr fontId="3"/>
  </si>
  <si>
    <t>第１延長</t>
    <rPh sb="0" eb="1">
      <t>ダイ</t>
    </rPh>
    <rPh sb="2" eb="4">
      <t>エンチョウ</t>
    </rPh>
    <phoneticPr fontId="3"/>
  </si>
  <si>
    <t>第２延長</t>
    <rPh sb="0" eb="1">
      <t>ダイ</t>
    </rPh>
    <rPh sb="2" eb="4">
      <t>エンチョウ</t>
    </rPh>
    <phoneticPr fontId="3"/>
  </si>
  <si>
    <t>第３延長</t>
    <rPh sb="0" eb="1">
      <t>ダイ</t>
    </rPh>
    <rPh sb="2" eb="4">
      <t>エンチョウ</t>
    </rPh>
    <phoneticPr fontId="3"/>
  </si>
  <si>
    <t>第４延長</t>
    <rPh sb="0" eb="1">
      <t>ダイ</t>
    </rPh>
    <rPh sb="2" eb="4">
      <t>エンチョウ</t>
    </rPh>
    <phoneticPr fontId="3"/>
  </si>
  <si>
    <t>第３Ｑ</t>
    <rPh sb="0" eb="1">
      <t>ダイ</t>
    </rPh>
    <phoneticPr fontId="3"/>
  </si>
  <si>
    <t>第４Ｑ</t>
    <rPh sb="0" eb="1">
      <t>ダイ</t>
    </rPh>
    <phoneticPr fontId="3"/>
  </si>
  <si>
    <t>ｖｓ</t>
    <phoneticPr fontId="3"/>
  </si>
  <si>
    <t>TeamＡ</t>
    <phoneticPr fontId="3"/>
  </si>
  <si>
    <t>TeamＢ</t>
    <phoneticPr fontId="3"/>
  </si>
  <si>
    <t>3A1</t>
  </si>
  <si>
    <t>Copyright(c) 2011 Yuzo Kosaka All Rights Reserved</t>
    <phoneticPr fontId="3"/>
  </si>
  <si>
    <t>　・得点推移グラフ　・・・・・・・・・・・・・・・・・・・・・・・　得点経過を1分ごとに記録し、終了後に入力する</t>
    <rPh sb="2" eb="4">
      <t>トクテン</t>
    </rPh>
    <rPh sb="4" eb="6">
      <t>スイイ</t>
    </rPh>
    <rPh sb="34" eb="36">
      <t>トクテン</t>
    </rPh>
    <rPh sb="36" eb="38">
      <t>ケイカ</t>
    </rPh>
    <rPh sb="40" eb="41">
      <t>フン</t>
    </rPh>
    <rPh sb="44" eb="46">
      <t>キロク</t>
    </rPh>
    <rPh sb="48" eb="51">
      <t>シュウリョウゴ</t>
    </rPh>
    <rPh sb="52" eb="54">
      <t>ニュウリョク</t>
    </rPh>
    <phoneticPr fontId="3"/>
  </si>
  <si>
    <t>青　木　　　浩</t>
    <rPh sb="0" eb="1">
      <t>アオ</t>
    </rPh>
    <rPh sb="2" eb="3">
      <t>キ</t>
    </rPh>
    <rPh sb="6" eb="7">
      <t>ヒロシ</t>
    </rPh>
    <phoneticPr fontId="1"/>
  </si>
  <si>
    <t>田　中　一　郎</t>
    <rPh sb="0" eb="1">
      <t>タ</t>
    </rPh>
    <rPh sb="2" eb="3">
      <t>チュウ</t>
    </rPh>
    <rPh sb="4" eb="5">
      <t>イチ</t>
    </rPh>
    <rPh sb="6" eb="7">
      <t>ロウ</t>
    </rPh>
    <phoneticPr fontId="1"/>
  </si>
  <si>
    <t>井　上　太　郎</t>
    <rPh sb="0" eb="1">
      <t>イ</t>
    </rPh>
    <rPh sb="2" eb="3">
      <t>ジョウ</t>
    </rPh>
    <rPh sb="4" eb="5">
      <t>フトシ</t>
    </rPh>
    <rPh sb="6" eb="7">
      <t>ロウ</t>
    </rPh>
    <phoneticPr fontId="1"/>
  </si>
  <si>
    <t>千　種　二　郎</t>
    <rPh sb="0" eb="1">
      <t>セン</t>
    </rPh>
    <rPh sb="2" eb="3">
      <t>タネ</t>
    </rPh>
    <rPh sb="4" eb="5">
      <t>ニ</t>
    </rPh>
    <rPh sb="6" eb="7">
      <t>ロウ</t>
    </rPh>
    <phoneticPr fontId="1"/>
  </si>
  <si>
    <t>上　田　新三郎</t>
    <rPh sb="0" eb="1">
      <t>ジョウ</t>
    </rPh>
    <rPh sb="2" eb="3">
      <t>タ</t>
    </rPh>
    <rPh sb="4" eb="7">
      <t>シンザブロウ</t>
    </rPh>
    <phoneticPr fontId="1"/>
  </si>
  <si>
    <t>辻　　　三　郎</t>
    <rPh sb="0" eb="1">
      <t>ツジ</t>
    </rPh>
    <rPh sb="4" eb="5">
      <t>サン</t>
    </rPh>
    <rPh sb="6" eb="7">
      <t>ロウ</t>
    </rPh>
    <phoneticPr fontId="1"/>
  </si>
  <si>
    <t>榎　　　　　肇</t>
    <rPh sb="0" eb="1">
      <t>エノキ</t>
    </rPh>
    <rPh sb="6" eb="7">
      <t>ハジメ</t>
    </rPh>
    <phoneticPr fontId="1"/>
  </si>
  <si>
    <t>手　塚　四　郎</t>
    <rPh sb="0" eb="1">
      <t>テ</t>
    </rPh>
    <rPh sb="2" eb="3">
      <t>ツカ</t>
    </rPh>
    <rPh sb="4" eb="5">
      <t>ヨ</t>
    </rPh>
    <rPh sb="6" eb="7">
      <t>ロウ</t>
    </rPh>
    <phoneticPr fontId="1"/>
  </si>
  <si>
    <t>奥　　　二　郎</t>
    <rPh sb="0" eb="1">
      <t>オク</t>
    </rPh>
    <rPh sb="4" eb="5">
      <t>ニ</t>
    </rPh>
    <rPh sb="6" eb="7">
      <t>ロウ</t>
    </rPh>
    <phoneticPr fontId="1"/>
  </si>
  <si>
    <t>戸　村　五　郎</t>
    <rPh sb="0" eb="1">
      <t>ト</t>
    </rPh>
    <rPh sb="2" eb="3">
      <t>ムラ</t>
    </rPh>
    <rPh sb="4" eb="5">
      <t>ゴ</t>
    </rPh>
    <rPh sb="6" eb="7">
      <t>ロウ</t>
    </rPh>
    <phoneticPr fontId="1"/>
  </si>
  <si>
    <t>角　　　真之介</t>
    <rPh sb="0" eb="1">
      <t>カド</t>
    </rPh>
    <rPh sb="4" eb="7">
      <t>シンノスケ</t>
    </rPh>
    <phoneticPr fontId="1"/>
  </si>
  <si>
    <t>中　野　進一郎</t>
    <rPh sb="0" eb="1">
      <t>チュウ</t>
    </rPh>
    <rPh sb="2" eb="3">
      <t>ヤ</t>
    </rPh>
    <rPh sb="4" eb="7">
      <t>シンイチロウ</t>
    </rPh>
    <phoneticPr fontId="1"/>
  </si>
  <si>
    <t>木之下　　　薫</t>
    <rPh sb="0" eb="3">
      <t>キノシタ</t>
    </rPh>
    <rPh sb="6" eb="7">
      <t>カオル</t>
    </rPh>
    <phoneticPr fontId="1"/>
  </si>
  <si>
    <t>西　田　信二郞</t>
    <rPh sb="0" eb="1">
      <t>ニシ</t>
    </rPh>
    <rPh sb="2" eb="3">
      <t>タ</t>
    </rPh>
    <rPh sb="4" eb="7">
      <t>シンジロウ</t>
    </rPh>
    <phoneticPr fontId="1"/>
  </si>
  <si>
    <t>久米島　三　郎</t>
    <rPh sb="0" eb="3">
      <t>クメジマ</t>
    </rPh>
    <rPh sb="4" eb="5">
      <t>サン</t>
    </rPh>
    <rPh sb="6" eb="7">
      <t>ロウ</t>
    </rPh>
    <phoneticPr fontId="1"/>
  </si>
  <si>
    <t>沼　田　新三郎</t>
    <rPh sb="0" eb="1">
      <t>ヌマ</t>
    </rPh>
    <rPh sb="2" eb="3">
      <t>タ</t>
    </rPh>
    <rPh sb="4" eb="7">
      <t>シンザブロウ</t>
    </rPh>
    <phoneticPr fontId="1"/>
  </si>
  <si>
    <t>今朝田　竜之介</t>
    <rPh sb="0" eb="2">
      <t>ケサ</t>
    </rPh>
    <rPh sb="2" eb="3">
      <t>タ</t>
    </rPh>
    <rPh sb="4" eb="7">
      <t>リュウノスケ</t>
    </rPh>
    <phoneticPr fontId="1"/>
  </si>
  <si>
    <t>根　岸　一　郎</t>
    <rPh sb="0" eb="1">
      <t>ネ</t>
    </rPh>
    <rPh sb="2" eb="3">
      <t>キシ</t>
    </rPh>
    <rPh sb="4" eb="5">
      <t>イチ</t>
    </rPh>
    <rPh sb="6" eb="7">
      <t>ロウ</t>
    </rPh>
    <phoneticPr fontId="1"/>
  </si>
  <si>
    <t>近　藤　一　郎</t>
    <rPh sb="0" eb="1">
      <t>コン</t>
    </rPh>
    <rPh sb="2" eb="3">
      <t>フジ</t>
    </rPh>
    <rPh sb="4" eb="5">
      <t>イッ</t>
    </rPh>
    <rPh sb="6" eb="7">
      <t>ロウ</t>
    </rPh>
    <phoneticPr fontId="1"/>
  </si>
  <si>
    <t>野　原　真之介</t>
    <rPh sb="0" eb="1">
      <t>ヤ</t>
    </rPh>
    <rPh sb="2" eb="3">
      <t>ハラ</t>
    </rPh>
    <rPh sb="4" eb="7">
      <t>シンノスケ</t>
    </rPh>
    <phoneticPr fontId="1"/>
  </si>
  <si>
    <t>佐　藤　二　郎</t>
    <rPh sb="0" eb="1">
      <t>タスク</t>
    </rPh>
    <rPh sb="2" eb="3">
      <t>フジ</t>
    </rPh>
    <rPh sb="4" eb="5">
      <t>ニ</t>
    </rPh>
    <rPh sb="6" eb="7">
      <t>ロウ</t>
    </rPh>
    <phoneticPr fontId="1"/>
  </si>
  <si>
    <t>原　田　二　郎</t>
    <rPh sb="0" eb="1">
      <t>ハラ</t>
    </rPh>
    <rPh sb="2" eb="3">
      <t>タ</t>
    </rPh>
    <rPh sb="4" eb="5">
      <t>ニ</t>
    </rPh>
    <rPh sb="6" eb="7">
      <t>ロウ</t>
    </rPh>
    <phoneticPr fontId="1"/>
  </si>
  <si>
    <t>嶋　田　三　郎</t>
    <rPh sb="0" eb="1">
      <t>シマ</t>
    </rPh>
    <rPh sb="2" eb="3">
      <t>タ</t>
    </rPh>
    <rPh sb="4" eb="5">
      <t>サン</t>
    </rPh>
    <rPh sb="6" eb="7">
      <t>ロウ</t>
    </rPh>
    <phoneticPr fontId="1"/>
  </si>
  <si>
    <t>平　原　三　郎</t>
    <rPh sb="0" eb="1">
      <t>ヒラ</t>
    </rPh>
    <rPh sb="2" eb="3">
      <t>ハラ</t>
    </rPh>
    <rPh sb="4" eb="5">
      <t>サン</t>
    </rPh>
    <rPh sb="6" eb="7">
      <t>ロウ</t>
    </rPh>
    <phoneticPr fontId="1"/>
  </si>
  <si>
    <t>末　広　四　郎</t>
    <rPh sb="0" eb="1">
      <t>スエ</t>
    </rPh>
    <rPh sb="2" eb="3">
      <t>ヒロシ</t>
    </rPh>
    <rPh sb="4" eb="5">
      <t>ヨ</t>
    </rPh>
    <rPh sb="6" eb="7">
      <t>ロウ</t>
    </rPh>
    <phoneticPr fontId="1"/>
  </si>
  <si>
    <t>藤　原　四　郎</t>
    <rPh sb="0" eb="1">
      <t>フジ</t>
    </rPh>
    <rPh sb="2" eb="3">
      <t>ハラ</t>
    </rPh>
    <rPh sb="4" eb="5">
      <t>ヨ</t>
    </rPh>
    <rPh sb="6" eb="7">
      <t>ロウ</t>
    </rPh>
    <phoneticPr fontId="1"/>
  </si>
  <si>
    <t>瀬　田　五　郎</t>
    <rPh sb="0" eb="1">
      <t>セ</t>
    </rPh>
    <rPh sb="2" eb="3">
      <t>タ</t>
    </rPh>
    <rPh sb="4" eb="5">
      <t>ゴ</t>
    </rPh>
    <rPh sb="6" eb="7">
      <t>ロウ</t>
    </rPh>
    <phoneticPr fontId="1"/>
  </si>
  <si>
    <t>別　所　五　郎</t>
    <rPh sb="0" eb="1">
      <t>ベツ</t>
    </rPh>
    <rPh sb="2" eb="3">
      <t>ショ</t>
    </rPh>
    <rPh sb="4" eb="5">
      <t>ゴ</t>
    </rPh>
    <rPh sb="6" eb="7">
      <t>ロウ</t>
    </rPh>
    <phoneticPr fontId="1"/>
  </si>
  <si>
    <t>宗　田　六　郎</t>
    <rPh sb="0" eb="1">
      <t>シュウ</t>
    </rPh>
    <rPh sb="2" eb="3">
      <t>タ</t>
    </rPh>
    <rPh sb="4" eb="5">
      <t>ロク</t>
    </rPh>
    <rPh sb="6" eb="7">
      <t>ロウ</t>
    </rPh>
    <phoneticPr fontId="8"/>
  </si>
  <si>
    <t>本　田　六　郎</t>
    <rPh sb="0" eb="1">
      <t>ホン</t>
    </rPh>
    <rPh sb="2" eb="3">
      <t>タ</t>
    </rPh>
    <rPh sb="4" eb="5">
      <t>ロッ</t>
    </rPh>
    <rPh sb="6" eb="7">
      <t>ロウ</t>
    </rPh>
    <phoneticPr fontId="1"/>
  </si>
  <si>
    <t>山　口　馬　助</t>
    <rPh sb="0" eb="1">
      <t>ヤマ</t>
    </rPh>
    <rPh sb="2" eb="3">
      <t>クチ</t>
    </rPh>
    <rPh sb="4" eb="5">
      <t>ウマ</t>
    </rPh>
    <rPh sb="6" eb="7">
      <t>スケ</t>
    </rPh>
    <phoneticPr fontId="8"/>
  </si>
  <si>
    <t>広　島　周　徒</t>
    <rPh sb="0" eb="1">
      <t>ヒロシ</t>
    </rPh>
    <rPh sb="2" eb="3">
      <t>シマ</t>
    </rPh>
    <rPh sb="4" eb="5">
      <t>シュウ</t>
    </rPh>
    <rPh sb="6" eb="7">
      <t>ト</t>
    </rPh>
    <phoneticPr fontId="8"/>
  </si>
  <si>
    <t>東西大学</t>
    <rPh sb="0" eb="2">
      <t>トウザイ</t>
    </rPh>
    <rPh sb="2" eb="4">
      <t>ダイガク</t>
    </rPh>
    <phoneticPr fontId="1"/>
  </si>
  <si>
    <t>○○県</t>
    <rPh sb="2" eb="3">
      <t>ケン</t>
    </rPh>
    <phoneticPr fontId="8"/>
  </si>
  <si>
    <t>南北銀行</t>
    <rPh sb="0" eb="2">
      <t>ナンボク</t>
    </rPh>
    <rPh sb="2" eb="4">
      <t>ギンコウ</t>
    </rPh>
    <phoneticPr fontId="8"/>
  </si>
  <si>
    <t>△△県</t>
    <rPh sb="2" eb="3">
      <t>ケン</t>
    </rPh>
    <phoneticPr fontId="8"/>
  </si>
  <si>
    <t>□□市総合体育館</t>
    <rPh sb="2" eb="3">
      <t>シ</t>
    </rPh>
    <rPh sb="3" eb="5">
      <t>ソウゴウ</t>
    </rPh>
    <rPh sb="5" eb="8">
      <t>タイイクカン</t>
    </rPh>
    <phoneticPr fontId="3"/>
  </si>
  <si>
    <t>男子準決勝</t>
    <rPh sb="0" eb="2">
      <t>ダンシ</t>
    </rPh>
    <rPh sb="2" eb="5">
      <t>ジュンケッショウ</t>
    </rPh>
    <phoneticPr fontId="3"/>
  </si>
  <si>
    <t>3A1</t>
    <phoneticPr fontId="3"/>
  </si>
  <si>
    <t>m1</t>
    <phoneticPr fontId="3"/>
  </si>
  <si>
    <t>m2</t>
    <phoneticPr fontId="3"/>
  </si>
  <si>
    <t>ここに大会名を入力してください。マスコットやロゴの画像を貼り付けることもできます。</t>
    <rPh sb="3" eb="6">
      <t>タイカイメイ</t>
    </rPh>
    <rPh sb="7" eb="9">
      <t>ニュウリョク</t>
    </rPh>
    <rPh sb="25" eb="27">
      <t>ガゾウ</t>
    </rPh>
    <rPh sb="28" eb="29">
      <t>ハ</t>
    </rPh>
    <rPh sb="30" eb="31">
      <t>ツ</t>
    </rPh>
    <phoneticPr fontId="3"/>
  </si>
  <si>
    <t>R</t>
    <phoneticPr fontId="3"/>
  </si>
  <si>
    <t>As</t>
    <phoneticPr fontId="3"/>
  </si>
  <si>
    <t>「リバ・アシ記録」チェック欄</t>
    <phoneticPr fontId="3"/>
  </si>
  <si>
    <t xml:space="preserve"> ←　リバウンド・アシストを記録するときは｢1｣</t>
    <rPh sb="14" eb="16">
      <t>キロク</t>
    </rPh>
    <phoneticPr fontId="3"/>
  </si>
  <si>
    <t xml:space="preserve"> 　 　リバウンド・アシストを記録しないときは｢0｣</t>
    <rPh sb="15" eb="17">
      <t>キロク</t>
    </rPh>
    <phoneticPr fontId="3"/>
  </si>
  <si>
    <t>FT</t>
    <phoneticPr fontId="3"/>
  </si>
  <si>
    <t>Ｆ</t>
    <phoneticPr fontId="3"/>
  </si>
  <si>
    <t>※リバウンドとアシストを記録しないときは、「印刷」シートの｢ﾘﾊﾞ・ｱｼ記録チェック欄｣に｢0｣を入力しておく。</t>
    <rPh sb="12" eb="14">
      <t>キロク</t>
    </rPh>
    <rPh sb="22" eb="24">
      <t>インサツ</t>
    </rPh>
    <rPh sb="36" eb="38">
      <t>キロク</t>
    </rPh>
    <rPh sb="42" eb="43">
      <t>ラン</t>
    </rPh>
    <rPh sb="49" eb="51">
      <t>ニュウリョク</t>
    </rPh>
    <phoneticPr fontId="3"/>
  </si>
  <si>
    <t>（３）操作（１）（２）を終えたファイルをマスターファイルとして保存する。</t>
    <phoneticPr fontId="3"/>
  </si>
  <si>
    <t>※「チーム表」シートにはサンプルデータが入力されているので、削除してから使用すること。</t>
    <rPh sb="5" eb="6">
      <t>ヒョウ</t>
    </rPh>
    <rPh sb="20" eb="22">
      <t>ニュウリョク</t>
    </rPh>
    <rPh sb="30" eb="32">
      <t>サクジョ</t>
    </rPh>
    <rPh sb="36" eb="38">
      <t>シヨウ</t>
    </rPh>
    <phoneticPr fontId="3"/>
  </si>
  <si>
    <t>※「ゲーム表」シートにはサンプルデータが入力されているので、削除してから使用すること。</t>
    <rPh sb="5" eb="6">
      <t>ヒョウ</t>
    </rPh>
    <rPh sb="20" eb="22">
      <t>ニュウリョク</t>
    </rPh>
    <rPh sb="30" eb="32">
      <t>サクジョ</t>
    </rPh>
    <rPh sb="36" eb="38">
      <t>シヨウ</t>
    </rPh>
    <phoneticPr fontId="3"/>
  </si>
  <si>
    <t>※ゲームごとにマスターファイルのコピーを作って使用すること。</t>
    <rPh sb="20" eb="21">
      <t>ツク</t>
    </rPh>
    <rPh sb="23" eb="25">
      <t>シヨウ</t>
    </rPh>
    <phoneticPr fontId="3"/>
  </si>
  <si>
    <t>（５）「印刷」シートに審判氏名を入力する。</t>
    <rPh sb="4" eb="6">
      <t>インサツ</t>
    </rPh>
    <rPh sb="11" eb="14">
      <t>シンパンシ</t>
    </rPh>
    <rPh sb="14" eb="15">
      <t>メイ</t>
    </rPh>
    <rPh sb="16" eb="18">
      <t>ニュウリョク</t>
    </rPh>
    <phoneticPr fontId="3"/>
  </si>
  <si>
    <t>（７）延長を行った場合、「印刷」シート上段の得点欄に延長の得点を直接入力する。</t>
    <rPh sb="3" eb="5">
      <t>エンチョウ</t>
    </rPh>
    <rPh sb="6" eb="7">
      <t>オコナ</t>
    </rPh>
    <rPh sb="9" eb="11">
      <t>バアイ</t>
    </rPh>
    <rPh sb="13" eb="15">
      <t>インサツ</t>
    </rPh>
    <rPh sb="19" eb="21">
      <t>ジョウダン</t>
    </rPh>
    <rPh sb="22" eb="24">
      <t>トクテン</t>
    </rPh>
    <rPh sb="24" eb="25">
      <t>ラン</t>
    </rPh>
    <rPh sb="26" eb="28">
      <t>エンチョウ</t>
    </rPh>
    <rPh sb="29" eb="31">
      <t>トクテン</t>
    </rPh>
    <rPh sb="32" eb="34">
      <t>チョクセツ</t>
    </rPh>
    <rPh sb="34" eb="36">
      <t>ニュウリョク</t>
    </rPh>
    <phoneticPr fontId="3"/>
  </si>
  <si>
    <t>（６）「印刷」シートに「警告：合計が違います」と表示されたら、確認・修正する。</t>
    <rPh sb="4" eb="6">
      <t>インサツ</t>
    </rPh>
    <rPh sb="24" eb="26">
      <t>ヒョウジ</t>
    </rPh>
    <rPh sb="31" eb="33">
      <t>カクニン</t>
    </rPh>
    <rPh sb="34" eb="36">
      <t>シュウセイ</t>
    </rPh>
    <phoneticPr fontId="3"/>
  </si>
  <si>
    <t>※多くの場合は、得点を記録した選手が「不出場」とされていることが原因である。</t>
    <rPh sb="1" eb="2">
      <t>オオ</t>
    </rPh>
    <rPh sb="4" eb="6">
      <t>バアイ</t>
    </rPh>
    <rPh sb="8" eb="10">
      <t>トクテン</t>
    </rPh>
    <rPh sb="11" eb="13">
      <t>キロク</t>
    </rPh>
    <rPh sb="15" eb="17">
      <t>センシュ</t>
    </rPh>
    <rPh sb="19" eb="22">
      <t>フシュツジョウ</t>
    </rPh>
    <rPh sb="32" eb="34">
      <t>ゲンイン</t>
    </rPh>
    <phoneticPr fontId="3"/>
  </si>
  <si>
    <t>（８）「印刷」シートの戦評欄に貼り付けてあるテキストボックスに、戦評を入力し、記載者の氏名・所属を入力する。</t>
    <rPh sb="4" eb="6">
      <t>インサツ</t>
    </rPh>
    <rPh sb="11" eb="13">
      <t>センピョウ</t>
    </rPh>
    <rPh sb="13" eb="14">
      <t>ラン</t>
    </rPh>
    <rPh sb="15" eb="16">
      <t>ハ</t>
    </rPh>
    <rPh sb="17" eb="18">
      <t>ツ</t>
    </rPh>
    <rPh sb="32" eb="34">
      <t>センピョウ</t>
    </rPh>
    <rPh sb="35" eb="37">
      <t>ニュウリョク</t>
    </rPh>
    <rPh sb="39" eb="42">
      <t>キサイシャ</t>
    </rPh>
    <rPh sb="43" eb="45">
      <t>シメイ</t>
    </rPh>
    <rPh sb="46" eb="48">
      <t>ショゾク</t>
    </rPh>
    <rPh sb="49" eb="51">
      <t>ニュウリョク</t>
    </rPh>
    <phoneticPr fontId="3"/>
  </si>
  <si>
    <r>
      <t>　・戦評　・・・・・・・・・・・・・・・・・・・・・・・・・・・・・・・　ゲーム終了後にテキストボックスに書き込む</t>
    </r>
    <r>
      <rPr>
        <sz val="11"/>
        <color rgb="FFFF0000"/>
        <rFont val="ＭＳ Ｐゴシック"/>
        <family val="3"/>
        <charset val="128"/>
      </rPr>
      <t>（省略可）</t>
    </r>
    <rPh sb="2" eb="4">
      <t>センピョウ</t>
    </rPh>
    <rPh sb="40" eb="43">
      <t>シュウリョウゴ</t>
    </rPh>
    <rPh sb="53" eb="54">
      <t>カ</t>
    </rPh>
    <rPh sb="55" eb="56">
      <t>コ</t>
    </rPh>
    <rPh sb="58" eb="61">
      <t>ショウリャクカ</t>
    </rPh>
    <phoneticPr fontId="3"/>
  </si>
  <si>
    <r>
      <t>　・個人記録集計表（リバウンドとアシスト）　・・・・　ゲーム中に個数を記録し、終了後に入力する</t>
    </r>
    <r>
      <rPr>
        <sz val="11"/>
        <color rgb="FFFF0000"/>
        <rFont val="ＭＳ Ｐゴシック"/>
        <family val="3"/>
        <charset val="128"/>
      </rPr>
      <t>（省略可）</t>
    </r>
    <rPh sb="2" eb="4">
      <t>コジン</t>
    </rPh>
    <rPh sb="4" eb="6">
      <t>キロク</t>
    </rPh>
    <rPh sb="6" eb="9">
      <t>シュウケイヒョウ</t>
    </rPh>
    <rPh sb="30" eb="31">
      <t>チュウ</t>
    </rPh>
    <rPh sb="32" eb="34">
      <t>コスウ</t>
    </rPh>
    <rPh sb="35" eb="37">
      <t>キロク</t>
    </rPh>
    <rPh sb="39" eb="42">
      <t>シュウリョウゴ</t>
    </rPh>
    <rPh sb="43" eb="45">
      <t>ニュウリョク</t>
    </rPh>
    <rPh sb="48" eb="51">
      <t>ショウリャクカ</t>
    </rPh>
    <phoneticPr fontId="3"/>
  </si>
  <si>
    <t>※戦評を記載しない場合は、氏名・所属欄に「スペース」を入力すると、枠の黄色が消える。</t>
    <rPh sb="1" eb="3">
      <t>センピョウ</t>
    </rPh>
    <rPh sb="4" eb="6">
      <t>キサイ</t>
    </rPh>
    <rPh sb="9" eb="11">
      <t>バアイ</t>
    </rPh>
    <rPh sb="13" eb="15">
      <t>シメイ</t>
    </rPh>
    <rPh sb="16" eb="18">
      <t>ショゾク</t>
    </rPh>
    <rPh sb="18" eb="19">
      <t>ラン</t>
    </rPh>
    <rPh sb="27" eb="29">
      <t>ニュウリョク</t>
    </rPh>
    <rPh sb="33" eb="34">
      <t>ワク</t>
    </rPh>
    <rPh sb="35" eb="37">
      <t>キイロ</t>
    </rPh>
    <rPh sb="38" eb="39">
      <t>キ</t>
    </rPh>
    <phoneticPr fontId="3"/>
  </si>
  <si>
    <r>
      <t>所属</t>
    </r>
    <r>
      <rPr>
        <sz val="9"/>
        <color rgb="FFFF0000"/>
        <rFont val="ＭＳ Ｐゴシック"/>
        <family val="3"/>
        <charset val="128"/>
        <scheme val="minor"/>
      </rPr>
      <t>(省略可)</t>
    </r>
    <rPh sb="0" eb="2">
      <t>ショゾク</t>
    </rPh>
    <rPh sb="3" eb="6">
      <t>ショウリャクカ</t>
    </rPh>
    <phoneticPr fontId="3"/>
  </si>
  <si>
    <t>８分クォーター用</t>
    <rPh sb="1" eb="2">
      <t>フン</t>
    </rPh>
    <rPh sb="7" eb="8">
      <t>ヨウ</t>
    </rPh>
    <phoneticPr fontId="3"/>
  </si>
  <si>
    <t>Vol.007b</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</si>
</sst>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yyyy&quot;年（&quot;ggge&quot;年) &quot;m&quot;月&quot;d&quot;日(&quot;aaa&quot;)&quot;"/>
    <numFmt numFmtId="177" formatCode="&quot;（&quot;General&quot;）&quot;"/>
    <numFmt numFmtId="178" formatCode="yyyy&quot;年&quot;m&quot;月&quot;d&quot;日(&quot;aaa&quot;)&quot;"/>
  </numFmts>
  <fonts count="6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10"/>
      <color indexed="10"/>
      <name val="ＭＳ Ｐゴシック"/>
      <family val="3"/>
      <charset val="128"/>
    </font>
    <font>
      <sz val="8"/>
      <color indexed="8"/>
      <name val="ＭＳ Ｐゴシック"/>
      <family val="3"/>
      <charset val="128"/>
    </font>
    <font>
      <sz val="9"/>
      <color indexed="8"/>
      <name val="ＭＳ Ｐゴシック"/>
      <family val="3"/>
      <charset val="128"/>
    </font>
    <font>
      <sz val="10"/>
      <color indexed="8"/>
      <name val="ＭＳ Ｐゴシック"/>
      <family val="3"/>
      <charset val="128"/>
    </font>
    <font>
      <b/>
      <sz val="11"/>
      <color indexed="10"/>
      <name val="ＭＳ Ｐゴシック"/>
      <family val="3"/>
      <charset val="128"/>
    </font>
    <font>
      <sz val="10"/>
      <color indexed="12"/>
      <name val="ＭＳ Ｐゴシック"/>
      <family val="3"/>
      <charset val="128"/>
    </font>
    <font>
      <b/>
      <sz val="14"/>
      <color indexed="10"/>
      <name val="ＭＳ Ｐゴシック"/>
      <family val="3"/>
      <charset val="128"/>
    </font>
    <font>
      <b/>
      <sz val="9"/>
      <color indexed="10"/>
      <name val="ＭＳ Ｐゴシック"/>
      <family val="3"/>
      <charset val="128"/>
    </font>
    <font>
      <b/>
      <sz val="11"/>
      <name val="ＭＳ Ｐゴシック"/>
      <family val="3"/>
      <charset val="128"/>
    </font>
    <font>
      <sz val="10"/>
      <name val="ＭＳ ゴシック"/>
      <family val="3"/>
      <charset val="128"/>
    </font>
    <font>
      <sz val="11"/>
      <color indexed="18"/>
      <name val="ＭＳ Ｐゴシック"/>
      <family val="3"/>
      <charset val="128"/>
    </font>
    <font>
      <b/>
      <sz val="12"/>
      <color indexed="18"/>
      <name val="ＭＳ Ｐゴシック"/>
      <family val="3"/>
      <charset val="128"/>
    </font>
    <font>
      <b/>
      <sz val="9"/>
      <color indexed="18"/>
      <name val="ＭＳ Ｐゴシック"/>
      <family val="3"/>
      <charset val="128"/>
    </font>
    <font>
      <b/>
      <sz val="14"/>
      <color indexed="18"/>
      <name val="ＭＳ Ｐゴシック"/>
      <family val="3"/>
      <charset val="128"/>
    </font>
    <font>
      <sz val="11"/>
      <color indexed="8"/>
      <name val="ＭＳ Ｐゴシック"/>
      <family val="3"/>
      <charset val="128"/>
    </font>
    <font>
      <b/>
      <sz val="11"/>
      <color indexed="8"/>
      <name val="ＭＳ Ｐゴシック"/>
      <family val="3"/>
      <charset val="128"/>
    </font>
    <font>
      <sz val="12"/>
      <color indexed="8"/>
      <name val="ＭＳ Ｐゴシック"/>
      <family val="3"/>
      <charset val="128"/>
    </font>
    <font>
      <sz val="9"/>
      <color indexed="8"/>
      <name val="ＭＳ ゴシック"/>
      <family val="3"/>
      <charset val="128"/>
    </font>
    <font>
      <b/>
      <sz val="14"/>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ゴシック"/>
      <family val="3"/>
      <charset val="128"/>
    </font>
    <font>
      <b/>
      <sz val="12"/>
      <color indexed="8"/>
      <name val="ＭＳ Ｐゴシック"/>
      <family val="3"/>
      <charset val="128"/>
    </font>
    <font>
      <sz val="6"/>
      <color indexed="8"/>
      <name val="ＭＳ Ｐゴシック"/>
      <family val="3"/>
      <charset val="128"/>
    </font>
    <font>
      <sz val="5"/>
      <color indexed="8"/>
      <name val="ＭＳ Ｐゴシック"/>
      <family val="3"/>
      <charset val="128"/>
    </font>
    <font>
      <sz val="26"/>
      <name val="ＭＳ Ｐゴシック"/>
      <family val="3"/>
      <charset val="128"/>
    </font>
    <font>
      <sz val="20"/>
      <name val="ＭＳ Ｐゴシック"/>
      <family val="3"/>
      <charset val="128"/>
    </font>
    <font>
      <sz val="14"/>
      <name val="ＭＳ Ｐゴシック"/>
      <family val="3"/>
      <charset val="128"/>
    </font>
    <font>
      <sz val="16"/>
      <color indexed="10"/>
      <name val="ＭＳ Ｐゴシック"/>
      <family val="3"/>
      <charset val="128"/>
    </font>
    <font>
      <sz val="16"/>
      <color indexed="8"/>
      <name val="ＭＳ Ｐゴシック"/>
      <family val="3"/>
      <charset val="128"/>
    </font>
    <font>
      <sz val="14"/>
      <color indexed="8"/>
      <name val="ＭＳ ゴシック"/>
      <family val="3"/>
      <charset val="128"/>
    </font>
    <font>
      <sz val="12"/>
      <color indexed="8"/>
      <name val="ＭＳ ゴシック"/>
      <family val="3"/>
      <charset val="128"/>
    </font>
    <font>
      <sz val="11"/>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font>
    <font>
      <sz val="10"/>
      <color theme="1"/>
      <name val="ＭＳ 明朝"/>
      <family val="1"/>
      <charset val="128"/>
    </font>
    <font>
      <sz val="11"/>
      <color rgb="FFFF0000"/>
      <name val="ＭＳ Ｐゴシック"/>
      <family val="3"/>
      <charset val="128"/>
    </font>
    <font>
      <b/>
      <sz val="11"/>
      <color rgb="FFFF0000"/>
      <name val="ＭＳ Ｐゴシック"/>
      <family val="3"/>
      <charset val="128"/>
    </font>
    <font>
      <sz val="10"/>
      <color rgb="FF000000"/>
      <name val="ＭＳ ゴシック"/>
      <family val="3"/>
      <charset val="128"/>
    </font>
    <font>
      <sz val="9"/>
      <color theme="0"/>
      <name val="ＭＳ Ｐゴシック"/>
      <family val="3"/>
      <charset val="128"/>
    </font>
    <font>
      <sz val="11"/>
      <color theme="0"/>
      <name val="ＭＳ Ｐゴシック"/>
      <family val="3"/>
      <charset val="128"/>
    </font>
    <font>
      <sz val="9"/>
      <color rgb="FFFF0000"/>
      <name val="ＭＳ Ｐゴシック"/>
      <family val="3"/>
      <charset val="128"/>
    </font>
    <font>
      <sz val="10"/>
      <color theme="1"/>
      <name val="ＭＳ Ｐゴシック"/>
      <family val="3"/>
      <charset val="128"/>
    </font>
    <font>
      <sz val="14"/>
      <color rgb="FFFF0000"/>
      <name val="ＭＳ Ｐゴシック"/>
      <family val="3"/>
      <charset val="128"/>
    </font>
    <font>
      <b/>
      <sz val="10"/>
      <color theme="3"/>
      <name val="ＭＳ Ｐゴシック"/>
      <family val="3"/>
      <charset val="128"/>
    </font>
    <font>
      <b/>
      <sz val="20"/>
      <color theme="3"/>
      <name val="ＭＳ 明朝"/>
      <family val="1"/>
      <charset val="128"/>
    </font>
    <font>
      <b/>
      <sz val="11"/>
      <color theme="1"/>
      <name val="ＭＳ Ｐゴシック"/>
      <family val="3"/>
      <charset val="128"/>
    </font>
    <font>
      <sz val="10"/>
      <color rgb="FFFF0000"/>
      <name val="ＭＳ Ｐゴシック"/>
      <family val="3"/>
      <charset val="128"/>
    </font>
    <font>
      <sz val="9"/>
      <color theme="1"/>
      <name val="ＭＳ Ｐゴシック"/>
      <family val="3"/>
      <charset val="128"/>
    </font>
    <font>
      <sz val="18"/>
      <color rgb="FFFF0000"/>
      <name val="ＭＳ Ｐゴシック"/>
      <family val="3"/>
      <charset val="128"/>
    </font>
    <font>
      <b/>
      <sz val="12"/>
      <color rgb="FFFF0000"/>
      <name val="ＭＳ Ｐゴシック"/>
      <family val="3"/>
      <charset val="128"/>
    </font>
    <font>
      <b/>
      <sz val="9"/>
      <color rgb="FFFF0000"/>
      <name val="ＭＳ Ｐゴシック"/>
      <family val="3"/>
      <charset val="128"/>
    </font>
    <font>
      <sz val="9"/>
      <color rgb="FFFF0000"/>
      <name val="ＭＳ Ｐゴシック"/>
      <family val="3"/>
      <charset val="128"/>
      <scheme val="minor"/>
    </font>
    <font>
      <b/>
      <sz val="9"/>
      <color indexed="8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5D9F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10"/>
      </left>
      <right/>
      <top style="medium">
        <color indexed="10"/>
      </top>
      <bottom/>
      <diagonal/>
    </border>
    <border>
      <left style="medium">
        <color indexed="10"/>
      </left>
      <right/>
      <top/>
      <bottom/>
      <diagonal/>
    </border>
    <border>
      <left/>
      <right style="medium">
        <color indexed="1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right/>
      <top/>
      <bottom style="medium">
        <color indexed="64"/>
      </bottom>
      <diagonal/>
    </border>
    <border>
      <left style="medium">
        <color indexed="64"/>
      </left>
      <right/>
      <top/>
      <bottom style="medium">
        <color indexed="64"/>
      </bottom>
      <diagonal/>
    </border>
    <border>
      <left/>
      <right/>
      <top/>
      <bottom style="mediumDashDot">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diagonal/>
    </border>
    <border>
      <left style="hair">
        <color indexed="64"/>
      </left>
      <right style="thin">
        <color indexed="64"/>
      </right>
      <top style="thin">
        <color indexed="64"/>
      </top>
      <bottom/>
      <diagonal/>
    </border>
    <border>
      <left/>
      <right/>
      <top style="double">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10"/>
      </top>
      <bottom/>
      <diagonal/>
    </border>
    <border>
      <left/>
      <right style="medium">
        <color indexed="10"/>
      </right>
      <top style="medium">
        <color indexed="10"/>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6">
    <xf numFmtId="0" fontId="0" fillId="0" borderId="0"/>
    <xf numFmtId="0" fontId="40"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cellStyleXfs>
  <cellXfs count="520">
    <xf numFmtId="0" fontId="0" fillId="0" borderId="0" xfId="0"/>
    <xf numFmtId="0" fontId="0" fillId="0" borderId="0" xfId="0" applyAlignment="1">
      <alignment horizontal="center"/>
    </xf>
    <xf numFmtId="0" fontId="0" fillId="0" borderId="0" xfId="0" applyAlignment="1">
      <alignment horizontal="right"/>
    </xf>
    <xf numFmtId="0" fontId="0" fillId="2" borderId="1" xfId="0" applyFill="1" applyBorder="1"/>
    <xf numFmtId="0" fontId="0" fillId="3" borderId="0" xfId="0" applyFill="1" applyBorder="1"/>
    <xf numFmtId="0" fontId="12" fillId="3" borderId="2" xfId="0" applyFont="1" applyFill="1" applyBorder="1"/>
    <xf numFmtId="0" fontId="0" fillId="3" borderId="3" xfId="0" applyFill="1" applyBorder="1"/>
    <xf numFmtId="0" fontId="0" fillId="3" borderId="4" xfId="0" applyFill="1" applyBorder="1"/>
    <xf numFmtId="0" fontId="0" fillId="4" borderId="0" xfId="0" applyFill="1"/>
    <xf numFmtId="0" fontId="0" fillId="4" borderId="0" xfId="0" applyFill="1" applyBorder="1"/>
    <xf numFmtId="0" fontId="0" fillId="4" borderId="0" xfId="0" applyFill="1" applyAlignment="1">
      <alignment horizontal="right"/>
    </xf>
    <xf numFmtId="0" fontId="0" fillId="5" borderId="1" xfId="0" applyFill="1" applyBorder="1" applyAlignment="1">
      <alignment horizontal="center" vertical="center"/>
    </xf>
    <xf numFmtId="0" fontId="0" fillId="5" borderId="5" xfId="0" quotePrefix="1" applyFill="1" applyBorder="1" applyAlignment="1">
      <alignment horizontal="center" vertical="center"/>
    </xf>
    <xf numFmtId="0" fontId="0" fillId="5" borderId="6" xfId="0" applyFill="1" applyBorder="1" applyAlignment="1">
      <alignment horizontal="center" vertical="center"/>
    </xf>
    <xf numFmtId="0" fontId="0" fillId="5" borderId="1" xfId="0" quotePrefix="1" applyFill="1" applyBorder="1" applyAlignment="1">
      <alignment horizontal="center" vertical="center"/>
    </xf>
    <xf numFmtId="0" fontId="0" fillId="4" borderId="6"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vertical="center"/>
    </xf>
    <xf numFmtId="0" fontId="0" fillId="4" borderId="7" xfId="0" applyFill="1" applyBorder="1" applyAlignment="1">
      <alignment horizontal="center" vertical="center"/>
    </xf>
    <xf numFmtId="0" fontId="1" fillId="2" borderId="8" xfId="2" applyFont="1" applyFill="1" applyBorder="1" applyAlignment="1" applyProtection="1">
      <alignment horizontal="center" vertical="center"/>
      <protection locked="0"/>
    </xf>
    <xf numFmtId="0" fontId="1" fillId="2" borderId="8" xfId="2" applyFill="1" applyBorder="1" applyAlignment="1" applyProtection="1">
      <alignment horizontal="center" vertical="center"/>
      <protection locked="0"/>
    </xf>
    <xf numFmtId="0" fontId="10" fillId="4" borderId="1" xfId="3" applyFont="1" applyFill="1" applyBorder="1" applyAlignment="1" applyProtection="1">
      <alignment horizontal="center" vertical="center"/>
    </xf>
    <xf numFmtId="0" fontId="10" fillId="4" borderId="9" xfId="3" applyFont="1" applyFill="1" applyBorder="1" applyAlignment="1" applyProtection="1">
      <alignment vertical="center"/>
    </xf>
    <xf numFmtId="0" fontId="4" fillId="5" borderId="10" xfId="0" applyFont="1" applyFill="1" applyBorder="1" applyAlignment="1">
      <alignment horizontal="right" vertical="center"/>
    </xf>
    <xf numFmtId="0" fontId="4" fillId="5" borderId="11" xfId="0" applyFont="1" applyFill="1" applyBorder="1" applyAlignment="1">
      <alignment horizontal="right" vertical="center"/>
    </xf>
    <xf numFmtId="0" fontId="4" fillId="5" borderId="12" xfId="0" applyFont="1" applyFill="1" applyBorder="1" applyAlignment="1">
      <alignment horizontal="right" vertical="center"/>
    </xf>
    <xf numFmtId="0" fontId="4" fillId="5" borderId="13" xfId="0"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pplyProtection="1">
      <alignment wrapText="1"/>
      <protection locked="0"/>
    </xf>
    <xf numFmtId="0" fontId="4" fillId="5" borderId="1" xfId="0" applyFont="1" applyFill="1" applyBorder="1" applyAlignment="1">
      <alignment horizontal="right" vertical="center"/>
    </xf>
    <xf numFmtId="0" fontId="4" fillId="5" borderId="1" xfId="0" applyFont="1" applyFill="1" applyBorder="1" applyAlignment="1">
      <alignment horizontal="right"/>
    </xf>
    <xf numFmtId="0" fontId="15" fillId="4" borderId="0" xfId="0" applyFont="1" applyFill="1" applyAlignment="1">
      <alignment vertical="center"/>
    </xf>
    <xf numFmtId="0" fontId="4" fillId="5" borderId="14" xfId="0" applyFont="1" applyFill="1" applyBorder="1" applyAlignment="1">
      <alignment horizontal="right" vertical="center"/>
    </xf>
    <xf numFmtId="0" fontId="16" fillId="4" borderId="0" xfId="0" applyFont="1" applyFill="1" applyAlignment="1">
      <alignment horizontal="left"/>
    </xf>
    <xf numFmtId="0" fontId="9" fillId="4" borderId="1" xfId="3" applyFont="1" applyFill="1" applyBorder="1" applyAlignment="1" applyProtection="1">
      <alignment horizontal="center" vertical="center"/>
    </xf>
    <xf numFmtId="0" fontId="10" fillId="4" borderId="1" xfId="3" applyFont="1" applyFill="1" applyBorder="1" applyAlignment="1" applyProtection="1">
      <alignment horizontal="right" vertical="center"/>
    </xf>
    <xf numFmtId="0" fontId="6" fillId="0" borderId="0" xfId="0" applyFont="1"/>
    <xf numFmtId="0" fontId="0" fillId="4" borderId="7" xfId="0" applyFill="1" applyBorder="1" applyAlignment="1">
      <alignment vertical="center"/>
    </xf>
    <xf numFmtId="0" fontId="0" fillId="4" borderId="15" xfId="0" applyFill="1" applyBorder="1" applyAlignment="1">
      <alignment vertical="center"/>
    </xf>
    <xf numFmtId="0" fontId="0" fillId="4" borderId="1" xfId="0" applyFill="1" applyBorder="1" applyAlignment="1">
      <alignment vertical="center"/>
    </xf>
    <xf numFmtId="0" fontId="0" fillId="4" borderId="1" xfId="0" quotePrefix="1" applyFill="1" applyBorder="1" applyAlignment="1">
      <alignment vertical="center"/>
    </xf>
    <xf numFmtId="0" fontId="0" fillId="2" borderId="8" xfId="2" applyFont="1" applyFill="1" applyBorder="1" applyAlignment="1" applyProtection="1">
      <alignment horizontal="center" vertical="center"/>
      <protection locked="0"/>
    </xf>
    <xf numFmtId="0" fontId="40" fillId="0" borderId="0" xfId="1">
      <alignment vertical="center"/>
    </xf>
    <xf numFmtId="0" fontId="41" fillId="7" borderId="13" xfId="1" applyFont="1" applyFill="1" applyBorder="1" applyAlignment="1">
      <alignment horizontal="center" vertical="center"/>
    </xf>
    <xf numFmtId="0" fontId="40" fillId="7" borderId="16" xfId="1" applyFill="1" applyBorder="1" applyAlignment="1">
      <alignment horizontal="center" vertical="center"/>
    </xf>
    <xf numFmtId="0" fontId="41" fillId="7" borderId="12" xfId="1" applyFont="1" applyFill="1" applyBorder="1" applyAlignment="1">
      <alignment horizontal="center" vertical="center"/>
    </xf>
    <xf numFmtId="0" fontId="42" fillId="0" borderId="0" xfId="1" applyFont="1">
      <alignment vertical="center"/>
    </xf>
    <xf numFmtId="0" fontId="40" fillId="7" borderId="5" xfId="1" applyFill="1" applyBorder="1">
      <alignment vertical="center"/>
    </xf>
    <xf numFmtId="0" fontId="40" fillId="7" borderId="17" xfId="1" applyFill="1" applyBorder="1" applyAlignment="1">
      <alignment horizontal="center" vertical="center"/>
    </xf>
    <xf numFmtId="0" fontId="40" fillId="7" borderId="18" xfId="1" applyFill="1" applyBorder="1">
      <alignment vertical="center"/>
    </xf>
    <xf numFmtId="20" fontId="0" fillId="8" borderId="1" xfId="0" applyNumberFormat="1" applyFill="1" applyBorder="1" applyAlignment="1" applyProtection="1">
      <alignment horizontal="left"/>
      <protection locked="0"/>
    </xf>
    <xf numFmtId="0" fontId="0" fillId="8" borderId="1" xfId="0" applyFill="1" applyBorder="1"/>
    <xf numFmtId="0" fontId="0" fillId="7" borderId="1" xfId="0" applyFill="1" applyBorder="1" applyAlignment="1">
      <alignment horizontal="center"/>
    </xf>
    <xf numFmtId="0" fontId="40" fillId="0" borderId="19" xfId="1" applyBorder="1">
      <alignment vertical="center"/>
    </xf>
    <xf numFmtId="49" fontId="0" fillId="7" borderId="1" xfId="0" applyNumberFormat="1" applyFill="1" applyBorder="1" applyAlignment="1">
      <alignment horizontal="center"/>
    </xf>
    <xf numFmtId="49" fontId="0" fillId="0" borderId="0" xfId="0" applyNumberFormat="1" applyAlignment="1">
      <alignment horizontal="center"/>
    </xf>
    <xf numFmtId="20" fontId="0" fillId="8" borderId="1" xfId="0" quotePrefix="1" applyNumberFormat="1" applyFill="1" applyBorder="1" applyAlignment="1" applyProtection="1">
      <alignment horizontal="left"/>
      <protection locked="0"/>
    </xf>
    <xf numFmtId="0" fontId="4" fillId="3" borderId="4" xfId="0" applyFont="1" applyFill="1" applyBorder="1" applyAlignment="1">
      <alignment horizontal="justify" vertical="top" wrapText="1"/>
    </xf>
    <xf numFmtId="0" fontId="0" fillId="10" borderId="20" xfId="0" applyFill="1" applyBorder="1"/>
    <xf numFmtId="0" fontId="0" fillId="10" borderId="0" xfId="0" applyFill="1" applyBorder="1"/>
    <xf numFmtId="0" fontId="4" fillId="7" borderId="1" xfId="0" applyFont="1" applyFill="1" applyBorder="1" applyAlignment="1">
      <alignment horizontal="center" vertical="center"/>
    </xf>
    <xf numFmtId="0" fontId="0" fillId="10" borderId="3" xfId="0" applyFill="1" applyBorder="1"/>
    <xf numFmtId="0" fontId="4" fillId="10" borderId="4" xfId="0" applyFont="1" applyFill="1" applyBorder="1" applyAlignment="1">
      <alignment horizontal="justify" vertical="top" wrapText="1"/>
    </xf>
    <xf numFmtId="0" fontId="4" fillId="10" borderId="0" xfId="0" applyFont="1" applyFill="1" applyBorder="1"/>
    <xf numFmtId="0" fontId="0" fillId="10" borderId="4" xfId="0" applyFill="1" applyBorder="1"/>
    <xf numFmtId="0" fontId="0" fillId="10" borderId="21" xfId="0" applyFill="1" applyBorder="1"/>
    <xf numFmtId="0" fontId="0" fillId="10" borderId="22" xfId="0" applyFill="1" applyBorder="1"/>
    <xf numFmtId="0" fontId="4" fillId="10" borderId="4" xfId="0" applyFont="1" applyFill="1" applyBorder="1"/>
    <xf numFmtId="0" fontId="6" fillId="4" borderId="0" xfId="0" applyFont="1" applyFill="1" applyBorder="1" applyAlignment="1">
      <alignment vertical="center"/>
    </xf>
    <xf numFmtId="0" fontId="43" fillId="0" borderId="0" xfId="1" applyFont="1">
      <alignment vertical="center"/>
    </xf>
    <xf numFmtId="0" fontId="40" fillId="9" borderId="1" xfId="1" applyFill="1" applyBorder="1" applyAlignment="1">
      <alignment horizontal="center" vertical="center"/>
    </xf>
    <xf numFmtId="0" fontId="0" fillId="7" borderId="1" xfId="0" applyFill="1" applyBorder="1" applyAlignment="1">
      <alignment horizontal="center" shrinkToFit="1"/>
    </xf>
    <xf numFmtId="0" fontId="0" fillId="0" borderId="0" xfId="0" applyAlignment="1">
      <alignment horizontal="center" shrinkToFit="1"/>
    </xf>
    <xf numFmtId="0" fontId="15" fillId="0" borderId="0" xfId="0" applyFont="1" applyFill="1" applyAlignment="1">
      <alignment horizontal="left" vertical="center"/>
    </xf>
    <xf numFmtId="0" fontId="15" fillId="0" borderId="0" xfId="0" applyFont="1" applyFill="1" applyAlignment="1">
      <alignment horizontal="center" vertical="center"/>
    </xf>
    <xf numFmtId="14" fontId="15" fillId="0" borderId="0" xfId="0" applyNumberFormat="1" applyFont="1" applyFill="1" applyAlignment="1">
      <alignment horizontal="center" vertical="center"/>
    </xf>
    <xf numFmtId="0" fontId="15" fillId="0" borderId="0" xfId="0" applyFont="1" applyFill="1" applyAlignment="1">
      <alignment horizontal="right" vertical="center"/>
    </xf>
    <xf numFmtId="0" fontId="20" fillId="11" borderId="23" xfId="0" applyFont="1" applyFill="1" applyBorder="1" applyAlignment="1">
      <alignment horizontal="center" vertical="center"/>
    </xf>
    <xf numFmtId="0" fontId="0" fillId="0" borderId="0" xfId="0" applyFill="1" applyAlignment="1">
      <alignment vertical="center"/>
    </xf>
    <xf numFmtId="0" fontId="20" fillId="11" borderId="24" xfId="0" applyFont="1" applyFill="1" applyBorder="1" applyAlignment="1">
      <alignment horizontal="left" vertical="center"/>
    </xf>
    <xf numFmtId="0" fontId="21" fillId="11" borderId="23" xfId="0" applyFont="1" applyFill="1" applyBorder="1" applyAlignment="1">
      <alignment vertical="center"/>
    </xf>
    <xf numFmtId="0" fontId="18" fillId="11" borderId="23" xfId="0" applyFont="1" applyFill="1" applyBorder="1" applyAlignment="1">
      <alignment vertical="center"/>
    </xf>
    <xf numFmtId="0" fontId="14" fillId="0" borderId="0" xfId="0" applyFont="1" applyFill="1" applyAlignment="1">
      <alignment vertical="center"/>
    </xf>
    <xf numFmtId="0" fontId="44" fillId="0" borderId="0" xfId="0" applyFont="1" applyFill="1" applyAlignment="1">
      <alignment vertical="center"/>
    </xf>
    <xf numFmtId="0" fontId="0" fillId="0" borderId="0" xfId="0" applyFill="1" applyBorder="1" applyAlignment="1">
      <alignment horizontal="left" vertical="center"/>
    </xf>
    <xf numFmtId="0" fontId="13" fillId="0" borderId="0" xfId="0" applyFont="1" applyFill="1" applyAlignment="1">
      <alignment horizontal="left" vertical="center"/>
    </xf>
    <xf numFmtId="0" fontId="0" fillId="0" borderId="0" xfId="0" applyFill="1" applyBorder="1" applyAlignment="1">
      <alignment vertical="center"/>
    </xf>
    <xf numFmtId="0" fontId="18" fillId="0" borderId="0" xfId="0" applyFont="1" applyFill="1" applyBorder="1" applyAlignment="1">
      <alignment vertical="center"/>
    </xf>
    <xf numFmtId="0" fontId="0" fillId="0" borderId="25" xfId="0" applyFill="1" applyBorder="1" applyAlignment="1">
      <alignment vertical="center"/>
    </xf>
    <xf numFmtId="0" fontId="12" fillId="0" borderId="0" xfId="0" applyFont="1" applyFill="1" applyAlignment="1">
      <alignment vertical="center"/>
    </xf>
    <xf numFmtId="0" fontId="0" fillId="0" borderId="0" xfId="0" quotePrefix="1" applyFill="1" applyAlignment="1">
      <alignment horizontal="center" vertical="center"/>
    </xf>
    <xf numFmtId="0" fontId="40" fillId="0" borderId="14" xfId="1" applyBorder="1" applyAlignment="1" applyProtection="1">
      <alignment horizontal="center" vertical="center"/>
      <protection locked="0"/>
    </xf>
    <xf numFmtId="0" fontId="40" fillId="9" borderId="19" xfId="1" applyFill="1" applyBorder="1" applyAlignment="1" applyProtection="1">
      <alignment horizontal="center" vertical="center"/>
      <protection locked="0"/>
    </xf>
    <xf numFmtId="0" fontId="40" fillId="0" borderId="26" xfId="1" applyBorder="1" applyAlignment="1" applyProtection="1">
      <alignment horizontal="center" vertical="center"/>
      <protection locked="0"/>
    </xf>
    <xf numFmtId="0" fontId="40" fillId="0" borderId="27" xfId="1" applyBorder="1" applyProtection="1">
      <alignment vertical="center"/>
      <protection locked="0"/>
    </xf>
    <xf numFmtId="0" fontId="45" fillId="9" borderId="28" xfId="1" applyFont="1" applyFill="1" applyBorder="1" applyAlignment="1" applyProtection="1">
      <alignment horizontal="center" vertical="center"/>
      <protection locked="0"/>
    </xf>
    <xf numFmtId="0" fontId="40" fillId="0" borderId="29" xfId="1" applyBorder="1" applyProtection="1">
      <alignment vertical="center"/>
      <protection locked="0"/>
    </xf>
    <xf numFmtId="0" fontId="40" fillId="0" borderId="30" xfId="1" applyBorder="1" applyProtection="1">
      <alignment vertical="center"/>
      <protection locked="0"/>
    </xf>
    <xf numFmtId="0" fontId="45" fillId="9" borderId="31" xfId="1" applyFont="1" applyFill="1" applyBorder="1" applyAlignment="1" applyProtection="1">
      <alignment horizontal="center" vertical="center"/>
      <protection locked="0"/>
    </xf>
    <xf numFmtId="0" fontId="40" fillId="0" borderId="32" xfId="1" applyBorder="1" applyProtection="1">
      <alignment vertical="center"/>
      <protection locked="0"/>
    </xf>
    <xf numFmtId="0" fontId="40" fillId="9" borderId="27" xfId="1" applyFill="1" applyBorder="1" applyProtection="1">
      <alignment vertical="center"/>
      <protection locked="0"/>
    </xf>
    <xf numFmtId="0" fontId="40" fillId="9" borderId="29" xfId="1" applyFill="1" applyBorder="1" applyProtection="1">
      <alignment vertical="center"/>
      <protection locked="0"/>
    </xf>
    <xf numFmtId="0" fontId="40" fillId="9" borderId="33" xfId="1" applyFill="1" applyBorder="1" applyProtection="1">
      <alignment vertical="center"/>
      <protection locked="0"/>
    </xf>
    <xf numFmtId="0" fontId="40" fillId="9" borderId="34" xfId="1" applyFill="1" applyBorder="1" applyProtection="1">
      <alignment vertical="center"/>
      <protection locked="0"/>
    </xf>
    <xf numFmtId="0" fontId="40" fillId="9" borderId="35" xfId="1" applyFill="1" applyBorder="1" applyProtection="1">
      <alignment vertical="center"/>
      <protection locked="0"/>
    </xf>
    <xf numFmtId="0" fontId="40" fillId="9" borderId="30" xfId="1" applyFill="1" applyBorder="1" applyProtection="1">
      <alignment vertical="center"/>
      <protection locked="0"/>
    </xf>
    <xf numFmtId="0" fontId="40" fillId="9" borderId="32" xfId="1" applyFill="1" applyBorder="1" applyProtection="1">
      <alignment vertical="center"/>
      <protection locked="0"/>
    </xf>
    <xf numFmtId="0" fontId="46" fillId="0" borderId="0" xfId="0" applyFont="1"/>
    <xf numFmtId="0" fontId="46" fillId="0" borderId="0" xfId="0" applyFont="1" applyAlignment="1">
      <alignment horizontal="left" indent="2"/>
    </xf>
    <xf numFmtId="0" fontId="47" fillId="0" borderId="0" xfId="0" applyFont="1"/>
    <xf numFmtId="49" fontId="0" fillId="9" borderId="1" xfId="0" applyNumberFormat="1" applyFill="1" applyBorder="1" applyAlignment="1" applyProtection="1">
      <alignment horizontal="center"/>
      <protection locked="0"/>
    </xf>
    <xf numFmtId="0" fontId="6" fillId="5" borderId="36" xfId="0" applyFont="1" applyFill="1" applyBorder="1" applyAlignment="1" applyProtection="1">
      <alignment horizontal="center" vertical="center"/>
      <protection locked="0"/>
    </xf>
    <xf numFmtId="0" fontId="10" fillId="4" borderId="15" xfId="3" applyFont="1" applyFill="1" applyBorder="1" applyAlignment="1" applyProtection="1">
      <alignment vertical="center"/>
    </xf>
    <xf numFmtId="0" fontId="0" fillId="8" borderId="1" xfId="0" applyFill="1" applyBorder="1" applyAlignment="1">
      <alignment horizontal="right" vertical="center"/>
    </xf>
    <xf numFmtId="0" fontId="17"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5" borderId="1" xfId="0" applyFill="1" applyBorder="1" applyAlignment="1">
      <alignment horizontal="right" vertical="center"/>
    </xf>
    <xf numFmtId="0" fontId="0" fillId="0" borderId="1" xfId="0" applyBorder="1" applyAlignment="1">
      <alignment vertical="center"/>
    </xf>
    <xf numFmtId="49" fontId="0" fillId="0" borderId="0" xfId="0" applyNumberFormat="1" applyFill="1" applyBorder="1" applyProtection="1">
      <protection locked="0"/>
    </xf>
    <xf numFmtId="0" fontId="17" fillId="9"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176" fontId="11" fillId="0" borderId="0" xfId="3" applyNumberFormat="1" applyFont="1" applyFill="1" applyBorder="1" applyAlignment="1" applyProtection="1">
      <alignment horizontal="left" vertical="center"/>
      <protection locked="0"/>
    </xf>
    <xf numFmtId="176" fontId="11" fillId="8" borderId="6" xfId="3" applyNumberFormat="1" applyFont="1" applyFill="1" applyBorder="1" applyAlignment="1" applyProtection="1">
      <alignment horizontal="left" vertical="center"/>
      <protection locked="0"/>
    </xf>
    <xf numFmtId="176" fontId="11" fillId="8" borderId="37" xfId="3" applyNumberFormat="1" applyFont="1" applyFill="1" applyBorder="1" applyAlignment="1" applyProtection="1">
      <alignment horizontal="left" vertical="center"/>
      <protection locked="0"/>
    </xf>
    <xf numFmtId="20" fontId="0" fillId="0" borderId="0" xfId="0" applyNumberFormat="1" applyFill="1" applyBorder="1" applyAlignment="1" applyProtection="1">
      <alignment horizontal="left"/>
      <protection locked="0"/>
    </xf>
    <xf numFmtId="0" fontId="5" fillId="8" borderId="1" xfId="0" applyFont="1" applyFill="1" applyBorder="1" applyAlignment="1" applyProtection="1">
      <alignment horizontal="center" vertical="center" shrinkToFit="1"/>
      <protection locked="0"/>
    </xf>
    <xf numFmtId="0" fontId="5" fillId="8" borderId="29" xfId="0" applyFont="1" applyFill="1" applyBorder="1" applyAlignment="1" applyProtection="1">
      <alignment vertical="center" shrinkToFit="1"/>
      <protection locked="0"/>
    </xf>
    <xf numFmtId="0" fontId="5" fillId="8" borderId="38" xfId="0" applyFont="1" applyFill="1" applyBorder="1" applyAlignment="1" applyProtection="1">
      <alignment vertical="center" shrinkToFit="1"/>
      <protection locked="0"/>
    </xf>
    <xf numFmtId="0" fontId="4" fillId="5" borderId="16" xfId="0" applyFont="1" applyFill="1" applyBorder="1" applyAlignment="1" applyProtection="1">
      <alignment horizontal="center" vertical="center" shrinkToFit="1"/>
      <protection locked="0"/>
    </xf>
    <xf numFmtId="0" fontId="1" fillId="4" borderId="0" xfId="2" applyFill="1" applyAlignment="1" applyProtection="1">
      <alignment horizontal="center" vertical="center"/>
    </xf>
    <xf numFmtId="0" fontId="1" fillId="0" borderId="0" xfId="2" applyAlignment="1" applyProtection="1">
      <alignment horizontal="center" vertical="center"/>
    </xf>
    <xf numFmtId="0" fontId="1" fillId="4" borderId="8" xfId="2" applyFill="1" applyBorder="1" applyAlignment="1" applyProtection="1">
      <alignment horizontal="center" vertical="center"/>
    </xf>
    <xf numFmtId="0" fontId="1" fillId="6" borderId="8" xfId="2" applyFill="1" applyBorder="1" applyAlignment="1" applyProtection="1">
      <alignment horizontal="center" vertical="center"/>
    </xf>
    <xf numFmtId="0" fontId="7" fillId="4" borderId="0" xfId="2" applyFont="1" applyFill="1" applyAlignment="1" applyProtection="1">
      <alignment horizontal="center" vertical="center"/>
    </xf>
    <xf numFmtId="0" fontId="0" fillId="4" borderId="0" xfId="2" applyFont="1" applyFill="1" applyAlignment="1" applyProtection="1">
      <alignment horizontal="center" vertical="center"/>
    </xf>
    <xf numFmtId="0" fontId="1" fillId="0" borderId="0" xfId="2" applyFill="1" applyAlignment="1" applyProtection="1">
      <alignment horizontal="center" vertical="center"/>
    </xf>
    <xf numFmtId="0" fontId="4" fillId="4" borderId="0" xfId="2" applyFont="1" applyFill="1" applyAlignment="1" applyProtection="1">
      <alignment horizontal="center" vertical="center"/>
    </xf>
    <xf numFmtId="0" fontId="47" fillId="4" borderId="0" xfId="2" applyFont="1" applyFill="1" applyAlignment="1" applyProtection="1">
      <alignment horizontal="left" vertical="center"/>
    </xf>
    <xf numFmtId="0" fontId="1" fillId="0" borderId="8" xfId="2" applyBorder="1" applyAlignment="1" applyProtection="1">
      <alignment horizontal="center" vertical="top"/>
    </xf>
    <xf numFmtId="0" fontId="1" fillId="5" borderId="8" xfId="2" applyFill="1" applyBorder="1" applyAlignment="1" applyProtection="1">
      <alignment horizontal="center" vertical="top"/>
    </xf>
    <xf numFmtId="0" fontId="0" fillId="5" borderId="8" xfId="2" applyFont="1" applyFill="1" applyBorder="1" applyAlignment="1" applyProtection="1">
      <alignment horizontal="center" vertical="top"/>
    </xf>
    <xf numFmtId="0" fontId="1" fillId="5" borderId="8" xfId="2" applyFont="1" applyFill="1" applyBorder="1" applyAlignment="1" applyProtection="1">
      <alignment horizontal="center" vertical="top"/>
    </xf>
    <xf numFmtId="0" fontId="0" fillId="0" borderId="8" xfId="2" applyFont="1" applyBorder="1" applyAlignment="1" applyProtection="1">
      <alignment horizontal="center" vertical="top"/>
    </xf>
    <xf numFmtId="0" fontId="1" fillId="0" borderId="8" xfId="2" applyBorder="1" applyAlignment="1" applyProtection="1">
      <alignment horizontal="center" vertical="center"/>
    </xf>
    <xf numFmtId="0" fontId="1" fillId="4" borderId="0" xfId="2" applyFont="1" applyFill="1" applyAlignment="1" applyProtection="1">
      <alignment horizontal="center" vertical="center"/>
    </xf>
    <xf numFmtId="0" fontId="5" fillId="12" borderId="0" xfId="2" applyFont="1" applyFill="1" applyBorder="1" applyAlignment="1" applyProtection="1">
      <alignment horizontal="left" vertical="center" wrapText="1"/>
    </xf>
    <xf numFmtId="0" fontId="0" fillId="2" borderId="8" xfId="2" applyFont="1" applyFill="1" applyBorder="1" applyAlignment="1" applyProtection="1">
      <alignment horizontal="center" vertical="center"/>
    </xf>
    <xf numFmtId="0" fontId="1" fillId="2" borderId="8" xfId="2" applyFill="1" applyBorder="1" applyAlignment="1" applyProtection="1">
      <alignment horizontal="center" vertical="center"/>
    </xf>
    <xf numFmtId="0" fontId="0" fillId="0" borderId="0" xfId="0" applyFill="1" applyBorder="1" applyAlignment="1">
      <alignment horizontal="center" vertical="center"/>
    </xf>
    <xf numFmtId="0" fontId="0" fillId="0" borderId="8" xfId="2" applyFont="1" applyFill="1" applyBorder="1" applyAlignment="1" applyProtection="1">
      <alignment horizontal="center" vertical="center"/>
    </xf>
    <xf numFmtId="0" fontId="0" fillId="0" borderId="39" xfId="2" applyFont="1" applyBorder="1" applyAlignment="1" applyProtection="1">
      <alignment horizontal="center" vertical="top"/>
    </xf>
    <xf numFmtId="0" fontId="0" fillId="0" borderId="28" xfId="2" applyFont="1" applyFill="1" applyBorder="1" applyAlignment="1" applyProtection="1">
      <alignment horizontal="center" vertical="center"/>
    </xf>
    <xf numFmtId="0" fontId="17" fillId="9" borderId="34" xfId="0" applyFont="1" applyFill="1" applyBorder="1" applyAlignment="1" applyProtection="1">
      <alignment horizontal="center" vertical="center"/>
      <protection locked="0"/>
    </xf>
    <xf numFmtId="0" fontId="0" fillId="0" borderId="31" xfId="2" applyFont="1" applyFill="1" applyBorder="1" applyAlignment="1" applyProtection="1">
      <alignment horizontal="center" vertical="center"/>
    </xf>
    <xf numFmtId="0" fontId="17" fillId="9" borderId="32" xfId="0" applyFont="1" applyFill="1" applyBorder="1" applyAlignment="1" applyProtection="1">
      <alignment horizontal="center" vertical="center"/>
      <protection locked="0"/>
    </xf>
    <xf numFmtId="0" fontId="0" fillId="0" borderId="40" xfId="2" applyFont="1" applyFill="1" applyBorder="1" applyAlignment="1" applyProtection="1">
      <alignment horizontal="center" vertical="center"/>
    </xf>
    <xf numFmtId="0" fontId="17" fillId="9" borderId="41" xfId="0" applyFont="1" applyFill="1" applyBorder="1" applyAlignment="1" applyProtection="1">
      <alignment horizontal="center" vertical="center"/>
      <protection locked="0"/>
    </xf>
    <xf numFmtId="0" fontId="17" fillId="9" borderId="29" xfId="0" applyFont="1" applyFill="1" applyBorder="1" applyAlignment="1" applyProtection="1">
      <alignment horizontal="center" vertical="center"/>
      <protection locked="0"/>
    </xf>
    <xf numFmtId="0" fontId="49" fillId="4" borderId="0" xfId="2" applyFont="1" applyFill="1" applyAlignment="1" applyProtection="1">
      <alignment horizontal="center" vertical="center"/>
    </xf>
    <xf numFmtId="0" fontId="50" fillId="0" borderId="28" xfId="2" applyFont="1" applyFill="1" applyBorder="1" applyAlignment="1" applyProtection="1">
      <alignment horizontal="center" vertical="center"/>
      <protection locked="0"/>
    </xf>
    <xf numFmtId="0" fontId="50" fillId="0" borderId="8" xfId="2" applyFont="1" applyFill="1" applyBorder="1" applyAlignment="1" applyProtection="1">
      <alignment horizontal="center" vertical="center"/>
      <protection locked="0"/>
    </xf>
    <xf numFmtId="0" fontId="50" fillId="0" borderId="31" xfId="2" applyFont="1" applyFill="1" applyBorder="1" applyAlignment="1" applyProtection="1">
      <alignment horizontal="center" vertical="center"/>
      <protection locked="0"/>
    </xf>
    <xf numFmtId="0" fontId="50" fillId="0" borderId="40" xfId="2" applyFont="1" applyFill="1" applyBorder="1" applyAlignment="1" applyProtection="1">
      <alignment horizontal="center" vertical="center"/>
      <protection locked="0"/>
    </xf>
    <xf numFmtId="0" fontId="50" fillId="0" borderId="0" xfId="2" applyFont="1" applyAlignment="1" applyProtection="1">
      <alignment horizontal="center" vertical="center"/>
    </xf>
    <xf numFmtId="0" fontId="0" fillId="0" borderId="39" xfId="2" applyFont="1" applyFill="1" applyBorder="1" applyAlignment="1" applyProtection="1">
      <alignment horizontal="center" vertical="center"/>
    </xf>
    <xf numFmtId="0" fontId="50" fillId="0" borderId="39" xfId="2" applyFont="1" applyFill="1" applyBorder="1" applyAlignment="1" applyProtection="1">
      <alignment horizontal="center" vertical="center"/>
      <protection locked="0"/>
    </xf>
    <xf numFmtId="0" fontId="17" fillId="9" borderId="35" xfId="0" applyFont="1" applyFill="1" applyBorder="1" applyAlignment="1" applyProtection="1">
      <alignment horizontal="center" vertical="center"/>
      <protection locked="0"/>
    </xf>
    <xf numFmtId="0" fontId="50" fillId="0" borderId="42" xfId="2" applyFont="1" applyFill="1" applyBorder="1" applyAlignment="1" applyProtection="1">
      <alignment horizontal="center" vertical="top" wrapText="1"/>
    </xf>
    <xf numFmtId="0" fontId="51" fillId="4" borderId="1" xfId="2" applyFont="1" applyFill="1" applyBorder="1" applyAlignment="1" applyProtection="1">
      <alignment horizontal="justify" vertical="center"/>
    </xf>
    <xf numFmtId="0" fontId="4" fillId="7" borderId="1" xfId="2" applyFont="1" applyFill="1" applyBorder="1" applyAlignment="1" applyProtection="1">
      <alignment horizontal="center" vertical="center"/>
    </xf>
    <xf numFmtId="0" fontId="4" fillId="7" borderId="5" xfId="2" applyFont="1" applyFill="1" applyBorder="1" applyAlignment="1" applyProtection="1">
      <alignment horizontal="center" vertical="center"/>
    </xf>
    <xf numFmtId="0" fontId="51" fillId="4" borderId="5" xfId="2" applyFont="1" applyFill="1" applyBorder="1" applyAlignment="1" applyProtection="1">
      <alignment horizontal="justify" vertical="center"/>
    </xf>
    <xf numFmtId="0" fontId="1" fillId="0" borderId="43" xfId="2"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9" borderId="45" xfId="0" applyFont="1" applyFill="1" applyBorder="1" applyAlignment="1" applyProtection="1">
      <alignment horizontal="center" vertical="center"/>
      <protection locked="0"/>
    </xf>
    <xf numFmtId="0" fontId="17" fillId="9" borderId="43" xfId="0" applyFont="1" applyFill="1" applyBorder="1" applyAlignment="1" applyProtection="1">
      <alignment horizontal="center" vertical="center"/>
      <protection locked="0"/>
    </xf>
    <xf numFmtId="0" fontId="17" fillId="9" borderId="46" xfId="0" applyFont="1" applyFill="1" applyBorder="1" applyAlignment="1" applyProtection="1">
      <alignment horizontal="center" vertical="center"/>
      <protection locked="0"/>
    </xf>
    <xf numFmtId="0" fontId="17" fillId="9" borderId="47" xfId="0" applyFont="1" applyFill="1" applyBorder="1" applyAlignment="1" applyProtection="1">
      <alignment horizontal="center" vertical="center"/>
      <protection locked="0"/>
    </xf>
    <xf numFmtId="0" fontId="0" fillId="0" borderId="29" xfId="2" applyFont="1" applyFill="1" applyBorder="1" applyAlignment="1" applyProtection="1">
      <alignment horizontal="center" vertical="center"/>
      <protection locked="0"/>
    </xf>
    <xf numFmtId="0" fontId="0" fillId="0" borderId="39" xfId="2" applyFont="1" applyFill="1" applyBorder="1" applyAlignment="1" applyProtection="1">
      <alignment horizontal="center" vertical="top" wrapText="1"/>
    </xf>
    <xf numFmtId="0" fontId="0" fillId="4" borderId="1" xfId="2" applyFont="1" applyFill="1" applyBorder="1" applyAlignment="1" applyProtection="1">
      <alignment horizontal="center" vertical="center"/>
    </xf>
    <xf numFmtId="0" fontId="17" fillId="0" borderId="44"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protection locked="0"/>
    </xf>
    <xf numFmtId="0" fontId="17" fillId="0" borderId="43" xfId="0" applyFont="1" applyFill="1" applyBorder="1" applyAlignment="1" applyProtection="1">
      <alignment horizontal="center" vertical="center"/>
      <protection locked="0"/>
    </xf>
    <xf numFmtId="0" fontId="17" fillId="0" borderId="46"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protection locked="0"/>
    </xf>
    <xf numFmtId="0" fontId="0" fillId="0" borderId="48" xfId="2" applyFont="1" applyFill="1" applyBorder="1" applyAlignment="1" applyProtection="1">
      <alignment horizontal="center" vertical="center"/>
      <protection locked="0"/>
    </xf>
    <xf numFmtId="0" fontId="17" fillId="0" borderId="49" xfId="0" applyFont="1" applyFill="1" applyBorder="1" applyAlignment="1" applyProtection="1">
      <alignment horizontal="center" vertical="center"/>
      <protection locked="0"/>
    </xf>
    <xf numFmtId="0" fontId="17" fillId="0" borderId="50"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7" fillId="0" borderId="51" xfId="0" applyFont="1" applyFill="1" applyBorder="1" applyAlignment="1" applyProtection="1">
      <alignment horizontal="center" vertical="center"/>
      <protection locked="0"/>
    </xf>
    <xf numFmtId="0" fontId="17" fillId="0" borderId="52" xfId="0" applyFont="1" applyFill="1" applyBorder="1" applyAlignment="1" applyProtection="1">
      <alignment horizontal="center" vertical="center"/>
      <protection locked="0"/>
    </xf>
    <xf numFmtId="0" fontId="52" fillId="0" borderId="0" xfId="0" applyFont="1" applyFill="1" applyAlignment="1">
      <alignment horizontal="left" vertical="center"/>
    </xf>
    <xf numFmtId="0" fontId="4" fillId="10" borderId="4" xfId="0" applyFont="1" applyFill="1" applyBorder="1" applyAlignment="1">
      <alignment horizontal="justify" vertical="top" wrapText="1"/>
    </xf>
    <xf numFmtId="0" fontId="22" fillId="0" borderId="0" xfId="3" applyFont="1" applyFill="1" applyProtection="1">
      <alignment vertical="center"/>
    </xf>
    <xf numFmtId="0" fontId="0" fillId="0" borderId="0" xfId="0" applyFill="1"/>
    <xf numFmtId="0" fontId="22" fillId="0" borderId="0" xfId="3" applyFont="1" applyFill="1" applyBorder="1" applyProtection="1">
      <alignment vertical="center"/>
    </xf>
    <xf numFmtId="0" fontId="22" fillId="0" borderId="53" xfId="3" applyFont="1" applyFill="1" applyBorder="1" applyProtection="1">
      <alignment vertical="center"/>
    </xf>
    <xf numFmtId="0" fontId="24" fillId="0" borderId="0" xfId="3" applyFont="1" applyFill="1" applyBorder="1" applyAlignment="1" applyProtection="1">
      <alignment vertical="center"/>
    </xf>
    <xf numFmtId="0" fontId="24" fillId="0" borderId="0" xfId="3" quotePrefix="1" applyFont="1" applyFill="1" applyBorder="1" applyAlignment="1" applyProtection="1">
      <alignment horizontal="center" vertical="center"/>
    </xf>
    <xf numFmtId="0" fontId="24" fillId="0" borderId="0" xfId="3" applyFont="1" applyFill="1" applyBorder="1" applyAlignment="1" applyProtection="1">
      <alignment horizontal="left" vertical="center"/>
    </xf>
    <xf numFmtId="0" fontId="10" fillId="0" borderId="0" xfId="3" applyFont="1" applyFill="1" applyBorder="1" applyProtection="1">
      <alignment vertical="center"/>
    </xf>
    <xf numFmtId="0" fontId="22" fillId="0" borderId="0" xfId="3" applyFont="1" applyFill="1" applyBorder="1" applyAlignment="1" applyProtection="1">
      <alignment vertical="center"/>
    </xf>
    <xf numFmtId="0" fontId="28" fillId="0" borderId="0" xfId="3" applyFont="1" applyFill="1" applyBorder="1" applyAlignment="1" applyProtection="1">
      <alignment vertical="center"/>
    </xf>
    <xf numFmtId="0" fontId="28" fillId="0" borderId="0" xfId="3" applyFont="1" applyFill="1" applyBorder="1" applyAlignment="1" applyProtection="1">
      <alignment horizontal="left" vertical="center"/>
    </xf>
    <xf numFmtId="0" fontId="22" fillId="0" borderId="0" xfId="3" applyFont="1" applyFill="1" applyBorder="1" applyAlignment="1" applyProtection="1">
      <alignment horizontal="left" vertical="center"/>
    </xf>
    <xf numFmtId="0" fontId="10" fillId="0" borderId="0" xfId="3" applyFont="1" applyFill="1" applyBorder="1" applyAlignment="1" applyProtection="1">
      <alignment vertical="center" textRotation="255"/>
    </xf>
    <xf numFmtId="0" fontId="25" fillId="0" borderId="53" xfId="3" applyFont="1" applyFill="1" applyBorder="1" applyAlignment="1" applyProtection="1">
      <alignment horizontal="left" vertical="center"/>
    </xf>
    <xf numFmtId="0" fontId="23" fillId="0" borderId="0" xfId="3" applyFont="1" applyFill="1" applyProtection="1">
      <alignment vertical="center"/>
    </xf>
    <xf numFmtId="0" fontId="30" fillId="0" borderId="19" xfId="3" applyFont="1" applyFill="1" applyBorder="1" applyAlignment="1" applyProtection="1">
      <alignment horizontal="left" vertical="center"/>
    </xf>
    <xf numFmtId="0" fontId="22" fillId="0" borderId="19" xfId="3" applyFont="1" applyFill="1" applyBorder="1" applyAlignment="1" applyProtection="1">
      <alignment vertical="center"/>
    </xf>
    <xf numFmtId="0" fontId="22" fillId="0" borderId="0" xfId="3" applyFont="1" applyFill="1" applyAlignment="1" applyProtection="1">
      <alignment vertical="center"/>
    </xf>
    <xf numFmtId="0" fontId="10" fillId="0" borderId="1" xfId="3" applyFont="1" applyFill="1" applyBorder="1" applyAlignment="1" applyProtection="1">
      <alignment vertical="center"/>
    </xf>
    <xf numFmtId="0" fontId="9" fillId="0" borderId="1"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1" fillId="0" borderId="5" xfId="3" applyFont="1" applyFill="1" applyBorder="1" applyProtection="1">
      <alignment vertical="center"/>
    </xf>
    <xf numFmtId="0" fontId="10" fillId="0" borderId="1" xfId="3" applyFont="1" applyFill="1" applyBorder="1" applyAlignment="1" applyProtection="1">
      <alignment horizontal="right" vertical="center"/>
    </xf>
    <xf numFmtId="0" fontId="10" fillId="0" borderId="0" xfId="3" applyFont="1" applyFill="1" applyBorder="1" applyAlignment="1" applyProtection="1">
      <alignment horizontal="right" vertical="center"/>
    </xf>
    <xf numFmtId="0" fontId="10" fillId="0" borderId="0" xfId="3" applyFont="1" applyFill="1" applyBorder="1" applyAlignment="1" applyProtection="1">
      <alignment vertical="center"/>
    </xf>
    <xf numFmtId="0" fontId="9" fillId="0" borderId="0" xfId="3" applyFont="1" applyFill="1" applyBorder="1" applyAlignment="1" applyProtection="1">
      <alignment horizontal="left" vertical="center"/>
    </xf>
    <xf numFmtId="0" fontId="10" fillId="0" borderId="9" xfId="3" applyFont="1" applyFill="1" applyBorder="1" applyAlignment="1" applyProtection="1">
      <alignment vertical="center"/>
    </xf>
    <xf numFmtId="0" fontId="10" fillId="0" borderId="54" xfId="3" applyFont="1" applyFill="1" applyBorder="1" applyAlignment="1" applyProtection="1">
      <alignment horizontal="center" vertical="center"/>
    </xf>
    <xf numFmtId="0" fontId="9" fillId="0" borderId="0" xfId="3" applyFont="1" applyFill="1" applyAlignment="1" applyProtection="1">
      <alignment vertical="center"/>
    </xf>
    <xf numFmtId="0" fontId="11" fillId="0" borderId="0" xfId="3" applyFont="1" applyFill="1" applyAlignment="1" applyProtection="1">
      <alignment vertical="center"/>
    </xf>
    <xf numFmtId="0" fontId="22" fillId="0" borderId="37" xfId="3" applyFont="1" applyFill="1" applyBorder="1" applyAlignment="1" applyProtection="1">
      <alignment horizontal="justify" vertical="top" wrapText="1"/>
    </xf>
    <xf numFmtId="0" fontId="22" fillId="0" borderId="54" xfId="3" applyFont="1" applyFill="1" applyBorder="1" applyAlignment="1" applyProtection="1">
      <alignment horizontal="justify" vertical="top"/>
    </xf>
    <xf numFmtId="0" fontId="22" fillId="0" borderId="55" xfId="3" applyFont="1" applyFill="1" applyBorder="1" applyAlignment="1" applyProtection="1">
      <alignment horizontal="justify" vertical="top"/>
    </xf>
    <xf numFmtId="0" fontId="22" fillId="0" borderId="56" xfId="3" applyFont="1" applyFill="1" applyBorder="1" applyAlignment="1" applyProtection="1">
      <alignment horizontal="justify" vertical="top"/>
    </xf>
    <xf numFmtId="0" fontId="22" fillId="0" borderId="0" xfId="3" applyFont="1" applyFill="1" applyBorder="1" applyAlignment="1" applyProtection="1">
      <alignment horizontal="justify" vertical="top"/>
    </xf>
    <xf numFmtId="0" fontId="22" fillId="0" borderId="57" xfId="3" applyFont="1" applyFill="1" applyBorder="1" applyAlignment="1" applyProtection="1">
      <alignment horizontal="justify" vertical="top"/>
    </xf>
    <xf numFmtId="0" fontId="22" fillId="0" borderId="18" xfId="3" applyFont="1" applyFill="1" applyBorder="1" applyProtection="1">
      <alignment vertical="center"/>
    </xf>
    <xf numFmtId="0" fontId="22" fillId="0" borderId="17" xfId="3" applyFont="1" applyFill="1" applyBorder="1" applyAlignment="1" applyProtection="1">
      <alignment vertical="center"/>
    </xf>
    <xf numFmtId="0" fontId="31" fillId="0" borderId="17" xfId="3" applyFont="1" applyFill="1" applyBorder="1" applyAlignment="1" applyProtection="1">
      <alignment vertical="center"/>
    </xf>
    <xf numFmtId="0" fontId="22" fillId="0" borderId="5" xfId="3" applyFont="1" applyFill="1" applyBorder="1" applyAlignment="1" applyProtection="1">
      <alignment vertical="center"/>
    </xf>
    <xf numFmtId="0" fontId="32" fillId="0" borderId="54" xfId="3" applyFont="1" applyFill="1" applyBorder="1" applyAlignment="1" applyProtection="1">
      <alignment vertical="top"/>
    </xf>
    <xf numFmtId="0" fontId="22" fillId="0" borderId="54" xfId="3" applyFont="1" applyFill="1" applyBorder="1" applyProtection="1">
      <alignment vertical="center"/>
    </xf>
    <xf numFmtId="0" fontId="4" fillId="5" borderId="36"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shrinkToFit="1"/>
      <protection locked="0"/>
    </xf>
    <xf numFmtId="0" fontId="40" fillId="0" borderId="57" xfId="1" applyBorder="1" applyAlignment="1">
      <alignment horizontal="right" vertical="center"/>
    </xf>
    <xf numFmtId="0" fontId="0" fillId="5" borderId="6" xfId="0" applyFill="1" applyBorder="1" applyAlignment="1">
      <alignment horizontal="right" vertical="center"/>
    </xf>
    <xf numFmtId="0" fontId="0" fillId="0" borderId="54" xfId="0" applyFill="1" applyBorder="1" applyAlignment="1">
      <alignment horizontal="right" vertical="center"/>
    </xf>
    <xf numFmtId="0" fontId="17" fillId="0" borderId="54" xfId="0" applyFont="1" applyFill="1" applyBorder="1" applyAlignment="1" applyProtection="1">
      <alignment horizontal="center" vertical="center"/>
      <protection locked="0"/>
    </xf>
    <xf numFmtId="0" fontId="10" fillId="0" borderId="5" xfId="3" applyFont="1" applyFill="1" applyBorder="1" applyAlignment="1" applyProtection="1">
      <alignment vertical="center"/>
    </xf>
    <xf numFmtId="0" fontId="13" fillId="0" borderId="0" xfId="0" applyFont="1" applyFill="1" applyAlignment="1">
      <alignment horizontal="left" vertical="center" indent="1"/>
    </xf>
    <xf numFmtId="0" fontId="22" fillId="4" borderId="0" xfId="4" applyFont="1" applyFill="1" applyProtection="1">
      <alignment vertical="center"/>
    </xf>
    <xf numFmtId="0" fontId="1" fillId="4" borderId="0" xfId="5" applyFill="1"/>
    <xf numFmtId="0" fontId="4" fillId="4" borderId="0" xfId="5" applyFont="1" applyFill="1" applyBorder="1" applyAlignment="1">
      <alignment horizontal="center"/>
    </xf>
    <xf numFmtId="0" fontId="1" fillId="4" borderId="0" xfId="5" applyFill="1" applyAlignment="1">
      <alignment horizontal="center" vertical="center" textRotation="255"/>
    </xf>
    <xf numFmtId="0" fontId="1" fillId="4" borderId="26" xfId="5" applyFill="1" applyBorder="1"/>
    <xf numFmtId="0" fontId="1" fillId="4" borderId="19" xfId="5" applyFill="1" applyBorder="1"/>
    <xf numFmtId="0" fontId="1" fillId="4" borderId="14" xfId="5" applyFill="1" applyBorder="1"/>
    <xf numFmtId="0" fontId="1" fillId="4" borderId="19" xfId="5" applyFill="1" applyBorder="1" applyAlignment="1">
      <alignment horizontal="center"/>
    </xf>
    <xf numFmtId="0" fontId="4" fillId="4" borderId="58" xfId="5" applyFont="1" applyFill="1" applyBorder="1" applyAlignment="1">
      <alignment horizontal="center"/>
    </xf>
    <xf numFmtId="0" fontId="1" fillId="4" borderId="44" xfId="5" applyFill="1" applyBorder="1"/>
    <xf numFmtId="0" fontId="1" fillId="4" borderId="59" xfId="5" applyFill="1" applyBorder="1"/>
    <xf numFmtId="0" fontId="1" fillId="4" borderId="60" xfId="5" applyFill="1" applyBorder="1"/>
    <xf numFmtId="0" fontId="1" fillId="4" borderId="59" xfId="5" applyFill="1" applyBorder="1" applyAlignment="1">
      <alignment horizontal="center"/>
    </xf>
    <xf numFmtId="0" fontId="4" fillId="4" borderId="61" xfId="5" applyFont="1" applyFill="1" applyBorder="1" applyAlignment="1">
      <alignment horizontal="center"/>
    </xf>
    <xf numFmtId="0" fontId="1" fillId="4" borderId="55" xfId="5" applyFill="1" applyBorder="1"/>
    <xf numFmtId="0" fontId="1" fillId="4" borderId="54" xfId="5" applyFill="1" applyBorder="1"/>
    <xf numFmtId="0" fontId="1" fillId="4" borderId="37" xfId="5" applyFill="1" applyBorder="1"/>
    <xf numFmtId="0" fontId="1" fillId="4" borderId="54" xfId="5" applyFill="1" applyBorder="1" applyAlignment="1">
      <alignment horizontal="center"/>
    </xf>
    <xf numFmtId="0" fontId="4" fillId="4" borderId="62" xfId="5" applyFont="1" applyFill="1" applyBorder="1" applyAlignment="1">
      <alignment horizontal="center"/>
    </xf>
    <xf numFmtId="0" fontId="1" fillId="4" borderId="43" xfId="5" applyFill="1" applyBorder="1"/>
    <xf numFmtId="0" fontId="1" fillId="4" borderId="63" xfId="5" applyFill="1" applyBorder="1"/>
    <xf numFmtId="0" fontId="1" fillId="4" borderId="64" xfId="5" applyFill="1" applyBorder="1"/>
    <xf numFmtId="0" fontId="1" fillId="4" borderId="63" xfId="5" applyFill="1" applyBorder="1" applyAlignment="1">
      <alignment horizontal="center"/>
    </xf>
    <xf numFmtId="0" fontId="4" fillId="4" borderId="0" xfId="5" applyFont="1" applyFill="1"/>
    <xf numFmtId="0" fontId="4" fillId="4" borderId="5" xfId="5" applyFont="1" applyFill="1" applyBorder="1" applyAlignment="1">
      <alignment horizontal="center"/>
    </xf>
    <xf numFmtId="0" fontId="4" fillId="4" borderId="17" xfId="5" applyFont="1" applyFill="1" applyBorder="1" applyAlignment="1">
      <alignment horizontal="center"/>
    </xf>
    <xf numFmtId="0" fontId="4" fillId="4" borderId="18" xfId="5" applyFont="1" applyFill="1" applyBorder="1" applyAlignment="1">
      <alignment horizontal="center"/>
    </xf>
    <xf numFmtId="0" fontId="4" fillId="4" borderId="1" xfId="5" applyFont="1" applyFill="1" applyBorder="1" applyAlignment="1">
      <alignment horizontal="center"/>
    </xf>
    <xf numFmtId="0" fontId="11" fillId="4" borderId="5" xfId="4" applyFont="1" applyFill="1" applyBorder="1" applyProtection="1">
      <alignment vertical="center"/>
    </xf>
    <xf numFmtId="0" fontId="10" fillId="4" borderId="18" xfId="4" applyFont="1" applyFill="1" applyBorder="1" applyAlignment="1" applyProtection="1">
      <alignment horizontal="center" vertical="center"/>
    </xf>
    <xf numFmtId="0" fontId="25" fillId="4" borderId="18" xfId="4" applyFont="1" applyFill="1" applyBorder="1" applyAlignment="1" applyProtection="1">
      <alignment horizontal="center" vertical="center"/>
    </xf>
    <xf numFmtId="0" fontId="10" fillId="4" borderId="0" xfId="4" applyFont="1" applyFill="1" applyBorder="1" applyAlignment="1" applyProtection="1">
      <alignment vertical="center"/>
    </xf>
    <xf numFmtId="0" fontId="10" fillId="4" borderId="1" xfId="4" applyFont="1" applyFill="1" applyBorder="1" applyAlignment="1" applyProtection="1">
      <alignment vertical="center"/>
    </xf>
    <xf numFmtId="0" fontId="10" fillId="4" borderId="0" xfId="4" applyFont="1" applyFill="1" applyBorder="1" applyAlignment="1" applyProtection="1">
      <alignment horizontal="center" vertical="center"/>
    </xf>
    <xf numFmtId="0" fontId="22" fillId="4" borderId="0" xfId="4" applyFont="1" applyFill="1" applyAlignment="1" applyProtection="1">
      <alignment vertical="center"/>
    </xf>
    <xf numFmtId="0" fontId="30" fillId="4" borderId="19" xfId="4" applyFont="1" applyFill="1" applyBorder="1" applyAlignment="1" applyProtection="1">
      <alignment horizontal="left" vertical="center"/>
    </xf>
    <xf numFmtId="0" fontId="22" fillId="4" borderId="19" xfId="4" applyFont="1" applyFill="1" applyBorder="1" applyAlignment="1" applyProtection="1">
      <alignment vertical="center"/>
    </xf>
    <xf numFmtId="0" fontId="23" fillId="4" borderId="0" xfId="4" applyFont="1" applyFill="1" applyBorder="1" applyAlignment="1" applyProtection="1">
      <alignment horizontal="left" vertical="center" shrinkToFit="1"/>
    </xf>
    <xf numFmtId="20" fontId="29" fillId="4" borderId="0" xfId="4" applyNumberFormat="1" applyFont="1" applyFill="1" applyBorder="1" applyAlignment="1" applyProtection="1">
      <alignment horizontal="left" vertical="center" shrinkToFit="1"/>
    </xf>
    <xf numFmtId="178" fontId="29" fillId="4" borderId="0" xfId="4" applyNumberFormat="1" applyFont="1" applyFill="1" applyBorder="1" applyAlignment="1" applyProtection="1">
      <alignment horizontal="left" vertical="center" shrinkToFit="1"/>
    </xf>
    <xf numFmtId="0" fontId="23" fillId="4" borderId="0" xfId="4" applyFont="1" applyFill="1" applyBorder="1" applyAlignment="1" applyProtection="1">
      <alignment horizontal="center" vertical="center"/>
    </xf>
    <xf numFmtId="0" fontId="23" fillId="4" borderId="0" xfId="4" applyFont="1" applyFill="1" applyBorder="1" applyAlignment="1" applyProtection="1">
      <alignment horizontal="center" vertical="center" shrinkToFit="1"/>
    </xf>
    <xf numFmtId="0" fontId="23" fillId="4" borderId="53" xfId="4" applyFont="1" applyFill="1" applyBorder="1" applyAlignment="1" applyProtection="1">
      <alignment horizontal="left" vertical="center" shrinkToFit="1"/>
    </xf>
    <xf numFmtId="0" fontId="22" fillId="4" borderId="0" xfId="4" applyFont="1" applyFill="1" applyBorder="1" applyProtection="1">
      <alignment vertical="center"/>
    </xf>
    <xf numFmtId="20" fontId="0" fillId="0" borderId="0" xfId="0" quotePrefix="1" applyNumberFormat="1" applyFill="1" applyBorder="1" applyAlignment="1" applyProtection="1">
      <alignment horizontal="left"/>
      <protection locked="0"/>
    </xf>
    <xf numFmtId="0" fontId="25" fillId="0" borderId="18" xfId="3" applyFont="1" applyFill="1" applyBorder="1" applyAlignment="1" applyProtection="1">
      <alignment horizontal="center" vertical="center"/>
    </xf>
    <xf numFmtId="176" fontId="11" fillId="8" borderId="17" xfId="3" applyNumberFormat="1" applyFont="1" applyFill="1" applyBorder="1" applyAlignment="1" applyProtection="1">
      <alignment horizontal="left" vertical="center" shrinkToFit="1"/>
      <protection locked="0"/>
    </xf>
    <xf numFmtId="176" fontId="11" fillId="8" borderId="5" xfId="3" applyNumberFormat="1" applyFont="1" applyFill="1" applyBorder="1" applyAlignment="1" applyProtection="1">
      <alignment horizontal="left" vertical="center" shrinkToFit="1"/>
      <protection locked="0"/>
    </xf>
    <xf numFmtId="0" fontId="23" fillId="0" borderId="0" xfId="3" applyFont="1" applyFill="1" applyBorder="1" applyAlignment="1" applyProtection="1">
      <alignment horizontal="center" vertical="center" shrinkToFit="1"/>
    </xf>
    <xf numFmtId="0" fontId="26" fillId="0" borderId="0" xfId="3" applyFont="1" applyFill="1" applyBorder="1" applyAlignment="1" applyProtection="1">
      <alignment horizontal="left" vertical="center" shrinkToFit="1"/>
    </xf>
    <xf numFmtId="0" fontId="25" fillId="0" borderId="0" xfId="3" applyFont="1" applyFill="1" applyBorder="1" applyAlignment="1" applyProtection="1">
      <alignment horizontal="left" vertical="center"/>
    </xf>
    <xf numFmtId="20" fontId="29" fillId="0" borderId="0" xfId="3" applyNumberFormat="1" applyFont="1" applyFill="1" applyBorder="1" applyAlignment="1" applyProtection="1">
      <alignment horizontal="left" vertical="center" shrinkToFit="1"/>
    </xf>
    <xf numFmtId="0" fontId="23" fillId="0" borderId="0" xfId="3" applyFont="1" applyFill="1" applyBorder="1" applyAlignment="1" applyProtection="1">
      <alignment horizontal="left" vertical="center" shrinkToFit="1"/>
    </xf>
    <xf numFmtId="178" fontId="29" fillId="0" borderId="0" xfId="3" applyNumberFormat="1" applyFont="1" applyFill="1" applyBorder="1" applyAlignment="1" applyProtection="1">
      <alignment horizontal="left" vertical="center" shrinkToFit="1"/>
    </xf>
    <xf numFmtId="0" fontId="23" fillId="0" borderId="0"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4" fillId="5" borderId="17" xfId="0" applyFont="1" applyFill="1" applyBorder="1" applyAlignment="1">
      <alignment horizontal="center" vertical="center"/>
    </xf>
    <xf numFmtId="0" fontId="4" fillId="5" borderId="13" xfId="0" applyFont="1" applyFill="1" applyBorder="1" applyAlignment="1" applyProtection="1">
      <alignment horizontal="center" vertical="center"/>
      <protection locked="0"/>
    </xf>
    <xf numFmtId="0" fontId="0" fillId="0" borderId="0" xfId="0" applyNumberFormat="1" applyFill="1" applyBorder="1" applyAlignment="1" applyProtection="1">
      <alignment horizontal="center"/>
      <protection locked="0"/>
    </xf>
    <xf numFmtId="0" fontId="19" fillId="11" borderId="65" xfId="0" applyFont="1" applyFill="1" applyBorder="1" applyAlignment="1">
      <alignment horizontal="center" vertical="center"/>
    </xf>
    <xf numFmtId="0" fontId="19" fillId="11" borderId="0" xfId="0" applyFont="1" applyFill="1" applyBorder="1" applyAlignment="1">
      <alignment horizontal="center" vertical="center"/>
    </xf>
    <xf numFmtId="0" fontId="1" fillId="4" borderId="0" xfId="2" applyFill="1" applyBorder="1" applyAlignment="1" applyProtection="1">
      <alignment horizontal="center" vertical="center"/>
    </xf>
    <xf numFmtId="0" fontId="53" fillId="4" borderId="0" xfId="2" applyFont="1" applyFill="1" applyBorder="1" applyAlignment="1" applyProtection="1">
      <alignment horizontal="justify" vertical="center"/>
    </xf>
    <xf numFmtId="0" fontId="0" fillId="4" borderId="18" xfId="2" applyFont="1" applyFill="1" applyBorder="1" applyAlignment="1" applyProtection="1">
      <alignment horizontal="center" vertical="center"/>
    </xf>
    <xf numFmtId="0" fontId="0" fillId="4" borderId="5" xfId="2" applyFont="1" applyFill="1" applyBorder="1" applyAlignment="1" applyProtection="1">
      <alignment horizontal="center" vertical="center"/>
    </xf>
    <xf numFmtId="0" fontId="4" fillId="4" borderId="55" xfId="2" applyFont="1" applyFill="1" applyBorder="1" applyAlignment="1" applyProtection="1">
      <alignment horizontal="distributed" vertical="center" wrapText="1" indent="1"/>
    </xf>
    <xf numFmtId="0" fontId="0" fillId="4" borderId="13" xfId="2" applyFont="1" applyFill="1" applyBorder="1" applyAlignment="1" applyProtection="1">
      <alignment horizontal="center" vertical="center"/>
    </xf>
    <xf numFmtId="0" fontId="0" fillId="4" borderId="12" xfId="2" applyFont="1" applyFill="1" applyBorder="1" applyAlignment="1" applyProtection="1">
      <alignment horizontal="center" vertical="center"/>
    </xf>
    <xf numFmtId="0" fontId="4" fillId="4" borderId="66" xfId="2" applyFont="1" applyFill="1" applyBorder="1" applyAlignment="1" applyProtection="1">
      <alignment horizontal="distributed" vertical="center" wrapText="1" indent="1"/>
    </xf>
    <xf numFmtId="0" fontId="4" fillId="13" borderId="66" xfId="2" applyFont="1" applyFill="1" applyBorder="1" applyAlignment="1" applyProtection="1">
      <alignment horizontal="distributed" vertical="center" wrapText="1" indent="1"/>
    </xf>
    <xf numFmtId="0" fontId="4" fillId="13" borderId="55" xfId="2" applyFont="1" applyFill="1" applyBorder="1" applyAlignment="1" applyProtection="1">
      <alignment horizontal="distributed" vertical="center" wrapText="1" indent="1"/>
    </xf>
    <xf numFmtId="0" fontId="34" fillId="0" borderId="0" xfId="2" applyFont="1" applyAlignment="1" applyProtection="1">
      <alignment horizontal="left" vertical="center"/>
    </xf>
    <xf numFmtId="0" fontId="22" fillId="0" borderId="0" xfId="4" applyFont="1" applyFill="1" applyBorder="1" applyProtection="1">
      <alignment vertical="center"/>
    </xf>
    <xf numFmtId="0" fontId="54" fillId="0" borderId="0" xfId="4" applyFont="1" applyFill="1" applyBorder="1" applyAlignment="1" applyProtection="1">
      <alignment horizontal="center" vertical="center" wrapText="1"/>
    </xf>
    <xf numFmtId="0" fontId="55" fillId="0" borderId="0" xfId="4" applyFont="1" applyFill="1" applyBorder="1" applyAlignment="1" applyProtection="1">
      <alignment horizontal="center" vertical="top" wrapText="1"/>
    </xf>
    <xf numFmtId="0" fontId="56" fillId="0" borderId="0" xfId="0" applyFont="1" applyFill="1" applyAlignment="1">
      <alignment vertical="center"/>
    </xf>
    <xf numFmtId="0" fontId="19" fillId="0" borderId="68" xfId="0" applyFont="1" applyFill="1" applyBorder="1" applyAlignment="1">
      <alignment horizontal="center" vertical="center"/>
    </xf>
    <xf numFmtId="14" fontId="20" fillId="0" borderId="68" xfId="0" applyNumberFormat="1" applyFont="1" applyFill="1" applyBorder="1" applyAlignment="1">
      <alignment horizontal="center" vertical="center"/>
    </xf>
    <xf numFmtId="0" fontId="33" fillId="0" borderId="0" xfId="2" applyFont="1" applyAlignment="1" applyProtection="1">
      <alignment horizontal="center" vertical="center"/>
    </xf>
    <xf numFmtId="0" fontId="34" fillId="4" borderId="6" xfId="2" applyFont="1" applyFill="1" applyBorder="1" applyAlignment="1" applyProtection="1">
      <alignment horizontal="center" vertical="center"/>
    </xf>
    <xf numFmtId="0" fontId="4" fillId="4" borderId="37" xfId="2" applyFont="1" applyFill="1" applyBorder="1" applyAlignment="1" applyProtection="1">
      <alignment horizontal="distributed" vertical="center" wrapText="1" indent="1"/>
    </xf>
    <xf numFmtId="0" fontId="4" fillId="4" borderId="10" xfId="2" applyFont="1" applyFill="1" applyBorder="1" applyAlignment="1" applyProtection="1">
      <alignment horizontal="distributed" vertical="center" wrapText="1" indent="1"/>
    </xf>
    <xf numFmtId="0" fontId="34" fillId="13" borderId="6" xfId="2" applyFont="1" applyFill="1" applyBorder="1" applyAlignment="1" applyProtection="1">
      <alignment horizontal="center" vertical="center"/>
    </xf>
    <xf numFmtId="0" fontId="4" fillId="13" borderId="37" xfId="2" applyFont="1" applyFill="1" applyBorder="1" applyAlignment="1" applyProtection="1">
      <alignment horizontal="distributed" vertical="center" wrapText="1" indent="1"/>
    </xf>
    <xf numFmtId="0" fontId="4" fillId="13" borderId="10" xfId="2" applyFont="1" applyFill="1" applyBorder="1" applyAlignment="1" applyProtection="1">
      <alignment horizontal="distributed" vertical="center" wrapText="1" indent="1"/>
    </xf>
    <xf numFmtId="0" fontId="4" fillId="4" borderId="5" xfId="2" applyFont="1" applyFill="1" applyBorder="1" applyAlignment="1" applyProtection="1">
      <alignment horizontal="distributed" vertical="center" wrapText="1" indent="1"/>
    </xf>
    <xf numFmtId="0" fontId="4" fillId="4" borderId="12" xfId="2" applyFont="1" applyFill="1" applyBorder="1" applyAlignment="1" applyProtection="1">
      <alignment horizontal="distributed" vertical="center" wrapText="1" indent="1"/>
    </xf>
    <xf numFmtId="0" fontId="4" fillId="4" borderId="13" xfId="2" applyFont="1" applyFill="1" applyBorder="1" applyAlignment="1" applyProtection="1">
      <alignment horizontal="distributed" vertical="center" wrapText="1" indent="1"/>
    </xf>
    <xf numFmtId="0" fontId="4" fillId="4" borderId="18" xfId="2" applyFont="1" applyFill="1" applyBorder="1" applyAlignment="1" applyProtection="1">
      <alignment horizontal="distributed" vertical="center" wrapText="1" indent="1"/>
    </xf>
    <xf numFmtId="0" fontId="35" fillId="0" borderId="0" xfId="2" applyFont="1" applyAlignment="1" applyProtection="1">
      <alignment horizontal="left"/>
    </xf>
    <xf numFmtId="0" fontId="34" fillId="4" borderId="1" xfId="2" applyFont="1" applyFill="1" applyBorder="1" applyAlignment="1" applyProtection="1">
      <alignment horizontal="center" vertical="center"/>
    </xf>
    <xf numFmtId="0" fontId="0" fillId="0" borderId="51" xfId="2" applyFont="1" applyFill="1" applyBorder="1" applyAlignment="1" applyProtection="1">
      <alignment horizontal="center" vertical="center"/>
      <protection locked="0"/>
    </xf>
    <xf numFmtId="0" fontId="1" fillId="0" borderId="46" xfId="2" applyFill="1" applyBorder="1" applyAlignment="1" applyProtection="1">
      <alignment horizontal="center" vertical="center"/>
    </xf>
    <xf numFmtId="0" fontId="0" fillId="0" borderId="69" xfId="2" applyFont="1" applyFill="1" applyBorder="1" applyAlignment="1" applyProtection="1">
      <alignment horizontal="center" vertical="center"/>
    </xf>
    <xf numFmtId="0" fontId="50" fillId="0" borderId="69" xfId="2" applyFont="1" applyFill="1" applyBorder="1" applyAlignment="1" applyProtection="1">
      <alignment horizontal="center" vertical="center"/>
      <protection locked="0"/>
    </xf>
    <xf numFmtId="0" fontId="6" fillId="0" borderId="13" xfId="2" applyFont="1" applyFill="1" applyBorder="1" applyAlignment="1" applyProtection="1">
      <alignment horizontal="center" vertical="center" wrapText="1"/>
    </xf>
    <xf numFmtId="0" fontId="33" fillId="0" borderId="0" xfId="2" applyFont="1" applyFill="1" applyAlignment="1" applyProtection="1">
      <alignment horizontal="center" vertical="center"/>
    </xf>
    <xf numFmtId="0" fontId="4" fillId="0" borderId="1" xfId="2"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3" fillId="0" borderId="12" xfId="2" applyFont="1" applyFill="1" applyBorder="1" applyAlignment="1" applyProtection="1">
      <alignment horizontal="center" vertical="center"/>
    </xf>
    <xf numFmtId="0" fontId="5" fillId="0" borderId="0" xfId="2" applyFont="1" applyFill="1" applyBorder="1" applyAlignment="1" applyProtection="1">
      <alignment horizontal="left" vertical="center" wrapText="1"/>
    </xf>
    <xf numFmtId="0" fontId="0" fillId="0" borderId="70" xfId="2" applyFont="1" applyFill="1" applyBorder="1" applyAlignment="1" applyProtection="1">
      <alignment horizontal="center" vertical="center"/>
    </xf>
    <xf numFmtId="0" fontId="0" fillId="0" borderId="0" xfId="2" applyFont="1" applyFill="1" applyAlignment="1" applyProtection="1">
      <alignment horizontal="center" vertical="center"/>
    </xf>
    <xf numFmtId="0" fontId="37" fillId="4" borderId="71" xfId="4" applyFont="1" applyFill="1" applyBorder="1" applyAlignment="1" applyProtection="1">
      <alignment horizontal="center" vertical="center" shrinkToFit="1"/>
    </xf>
    <xf numFmtId="178" fontId="38" fillId="4" borderId="17" xfId="4" applyNumberFormat="1" applyFont="1" applyFill="1" applyBorder="1" applyAlignment="1" applyProtection="1">
      <alignment horizontal="center" vertical="center" shrinkToFit="1"/>
    </xf>
    <xf numFmtId="20" fontId="38" fillId="4" borderId="17" xfId="4" applyNumberFormat="1" applyFont="1" applyFill="1" applyBorder="1" applyAlignment="1" applyProtection="1">
      <alignment horizontal="left" vertical="center" shrinkToFit="1"/>
    </xf>
    <xf numFmtId="0" fontId="0" fillId="0" borderId="0" xfId="0" applyFont="1" applyFill="1"/>
    <xf numFmtId="49" fontId="0" fillId="9" borderId="48" xfId="0" applyNumberFormat="1" applyFill="1" applyBorder="1" applyAlignment="1" applyProtection="1">
      <alignment horizontal="center"/>
      <protection locked="0"/>
    </xf>
    <xf numFmtId="56" fontId="48" fillId="9" borderId="48" xfId="0" applyNumberFormat="1" applyFont="1" applyFill="1" applyBorder="1" applyAlignment="1" applyProtection="1">
      <alignment horizontal="center" wrapText="1"/>
      <protection locked="0"/>
    </xf>
    <xf numFmtId="20" fontId="0" fillId="9" borderId="48" xfId="0" applyNumberFormat="1" applyFill="1" applyBorder="1" applyAlignment="1" applyProtection="1">
      <alignment horizontal="center"/>
      <protection locked="0"/>
    </xf>
    <xf numFmtId="0" fontId="0" fillId="9" borderId="48" xfId="0" applyFill="1" applyBorder="1" applyAlignment="1" applyProtection="1">
      <alignment horizontal="center" shrinkToFit="1"/>
      <protection locked="0"/>
    </xf>
    <xf numFmtId="0" fontId="0" fillId="9" borderId="48" xfId="0" applyFill="1" applyBorder="1" applyAlignment="1" applyProtection="1">
      <alignment horizontal="center"/>
      <protection locked="0"/>
    </xf>
    <xf numFmtId="49" fontId="0" fillId="9" borderId="49" xfId="0" applyNumberFormat="1" applyFill="1" applyBorder="1" applyAlignment="1" applyProtection="1">
      <alignment horizontal="center"/>
      <protection locked="0"/>
    </xf>
    <xf numFmtId="56" fontId="48" fillId="9" borderId="49" xfId="0" applyNumberFormat="1" applyFont="1" applyFill="1" applyBorder="1" applyAlignment="1" applyProtection="1">
      <alignment horizontal="center" wrapText="1"/>
      <protection locked="0"/>
    </xf>
    <xf numFmtId="20" fontId="0" fillId="9" borderId="49" xfId="0" applyNumberFormat="1" applyFill="1" applyBorder="1" applyAlignment="1" applyProtection="1">
      <alignment horizontal="center"/>
      <protection locked="0"/>
    </xf>
    <xf numFmtId="0" fontId="0" fillId="9" borderId="49" xfId="0" applyFill="1" applyBorder="1" applyAlignment="1" applyProtection="1">
      <alignment horizontal="center" shrinkToFit="1"/>
      <protection locked="0"/>
    </xf>
    <xf numFmtId="0" fontId="0" fillId="9" borderId="49" xfId="0" applyFill="1" applyBorder="1" applyAlignment="1" applyProtection="1">
      <alignment horizontal="center"/>
      <protection locked="0"/>
    </xf>
    <xf numFmtId="49" fontId="0" fillId="9" borderId="50" xfId="0" applyNumberFormat="1" applyFill="1" applyBorder="1" applyAlignment="1" applyProtection="1">
      <alignment horizontal="center"/>
      <protection locked="0"/>
    </xf>
    <xf numFmtId="56" fontId="48" fillId="9" borderId="50" xfId="0" applyNumberFormat="1" applyFont="1" applyFill="1" applyBorder="1" applyAlignment="1" applyProtection="1">
      <alignment horizontal="center" wrapText="1"/>
      <protection locked="0"/>
    </xf>
    <xf numFmtId="20" fontId="0" fillId="9" borderId="50" xfId="0" applyNumberFormat="1" applyFill="1" applyBorder="1" applyAlignment="1" applyProtection="1">
      <alignment horizontal="center"/>
      <protection locked="0"/>
    </xf>
    <xf numFmtId="0" fontId="0" fillId="9" borderId="50" xfId="0" applyFill="1" applyBorder="1" applyAlignment="1" applyProtection="1">
      <alignment horizontal="center" shrinkToFit="1"/>
      <protection locked="0"/>
    </xf>
    <xf numFmtId="0" fontId="0" fillId="9" borderId="50" xfId="0" applyFill="1" applyBorder="1" applyAlignment="1" applyProtection="1">
      <alignment horizontal="center"/>
      <protection locked="0"/>
    </xf>
    <xf numFmtId="0" fontId="45" fillId="9" borderId="28" xfId="1" applyFont="1" applyFill="1" applyBorder="1" applyAlignment="1" applyProtection="1">
      <alignment horizontal="left" vertical="center"/>
      <protection locked="0"/>
    </xf>
    <xf numFmtId="0" fontId="45" fillId="9" borderId="8" xfId="1" applyFont="1" applyFill="1" applyBorder="1" applyAlignment="1" applyProtection="1">
      <alignment horizontal="left" vertical="center"/>
      <protection locked="0"/>
    </xf>
    <xf numFmtId="0" fontId="45" fillId="9" borderId="39" xfId="1" applyFont="1" applyFill="1" applyBorder="1" applyAlignment="1" applyProtection="1">
      <alignment horizontal="left" vertical="center"/>
      <protection locked="0"/>
    </xf>
    <xf numFmtId="0" fontId="45" fillId="9" borderId="31" xfId="1" applyFont="1" applyFill="1" applyBorder="1" applyAlignment="1" applyProtection="1">
      <alignment horizontal="left" vertical="center"/>
      <protection locked="0"/>
    </xf>
    <xf numFmtId="0" fontId="17" fillId="8" borderId="1" xfId="0" applyFont="1" applyFill="1" applyBorder="1" applyAlignment="1" applyProtection="1">
      <alignment horizontal="left" vertical="center" shrinkToFit="1"/>
      <protection locked="0"/>
    </xf>
    <xf numFmtId="0" fontId="17" fillId="8" borderId="6" xfId="0" applyFont="1" applyFill="1" applyBorder="1" applyAlignment="1" applyProtection="1">
      <alignment horizontal="left" vertical="center"/>
      <protection locked="0"/>
    </xf>
    <xf numFmtId="0" fontId="17" fillId="8" borderId="1" xfId="0" applyFont="1" applyFill="1" applyBorder="1" applyAlignment="1" applyProtection="1">
      <alignment horizontal="left" vertical="center"/>
      <protection locked="0"/>
    </xf>
    <xf numFmtId="49" fontId="0" fillId="9" borderId="52" xfId="0" applyNumberFormat="1" applyFill="1" applyBorder="1" applyAlignment="1" applyProtection="1">
      <alignment horizontal="center"/>
      <protection locked="0"/>
    </xf>
    <xf numFmtId="56" fontId="48" fillId="9" borderId="52" xfId="0" applyNumberFormat="1" applyFont="1" applyFill="1" applyBorder="1" applyAlignment="1" applyProtection="1">
      <alignment horizontal="center" wrapText="1"/>
      <protection locked="0"/>
    </xf>
    <xf numFmtId="20" fontId="0" fillId="9" borderId="52" xfId="0" applyNumberFormat="1" applyFill="1" applyBorder="1" applyAlignment="1" applyProtection="1">
      <alignment horizontal="center"/>
      <protection locked="0"/>
    </xf>
    <xf numFmtId="0" fontId="0" fillId="9" borderId="52" xfId="0" applyFill="1" applyBorder="1" applyAlignment="1" applyProtection="1">
      <alignment horizontal="center" shrinkToFit="1"/>
      <protection locked="0"/>
    </xf>
    <xf numFmtId="0" fontId="0" fillId="9" borderId="52" xfId="0" applyFill="1" applyBorder="1" applyAlignment="1" applyProtection="1">
      <alignment horizontal="center"/>
      <protection locked="0"/>
    </xf>
    <xf numFmtId="0" fontId="40" fillId="9" borderId="27" xfId="1" applyFont="1" applyFill="1" applyBorder="1" applyProtection="1">
      <alignment vertical="center"/>
      <protection locked="0"/>
    </xf>
    <xf numFmtId="0" fontId="40" fillId="9" borderId="29" xfId="1" applyFont="1" applyFill="1" applyBorder="1" applyProtection="1">
      <alignment vertical="center"/>
      <protection locked="0"/>
    </xf>
    <xf numFmtId="0" fontId="40" fillId="9" borderId="33" xfId="1" applyFont="1" applyFill="1" applyBorder="1" applyProtection="1">
      <alignment vertical="center"/>
      <protection locked="0"/>
    </xf>
    <xf numFmtId="0" fontId="40" fillId="9" borderId="34" xfId="1" applyFont="1" applyFill="1" applyBorder="1" applyProtection="1">
      <alignment vertical="center"/>
      <protection locked="0"/>
    </xf>
    <xf numFmtId="0" fontId="40" fillId="9" borderId="35" xfId="1" applyFont="1" applyFill="1" applyBorder="1" applyProtection="1">
      <alignment vertical="center"/>
      <protection locked="0"/>
    </xf>
    <xf numFmtId="0" fontId="40" fillId="9" borderId="30" xfId="1" applyFont="1" applyFill="1" applyBorder="1" applyProtection="1">
      <alignment vertical="center"/>
      <protection locked="0"/>
    </xf>
    <xf numFmtId="0" fontId="40" fillId="9" borderId="32" xfId="1" applyFont="1" applyFill="1" applyBorder="1" applyProtection="1">
      <alignment vertical="center"/>
      <protection locked="0"/>
    </xf>
    <xf numFmtId="0" fontId="10" fillId="0" borderId="1" xfId="3" applyFont="1" applyFill="1" applyBorder="1" applyAlignment="1" applyProtection="1">
      <alignment horizontal="center" vertical="center"/>
    </xf>
    <xf numFmtId="0" fontId="41" fillId="7" borderId="5" xfId="1" applyFont="1" applyFill="1" applyBorder="1" applyAlignment="1">
      <alignment horizontal="center" vertical="center"/>
    </xf>
    <xf numFmtId="0" fontId="40" fillId="0" borderId="43" xfId="1" applyBorder="1" applyProtection="1">
      <alignment vertical="center"/>
      <protection locked="0"/>
    </xf>
    <xf numFmtId="0" fontId="40" fillId="0" borderId="45" xfId="1" applyBorder="1" applyProtection="1">
      <alignment vertical="center"/>
      <protection locked="0"/>
    </xf>
    <xf numFmtId="0" fontId="40" fillId="9" borderId="43" xfId="1" applyFont="1" applyFill="1" applyBorder="1" applyProtection="1">
      <alignment vertical="center"/>
      <protection locked="0"/>
    </xf>
    <xf numFmtId="0" fontId="40" fillId="9" borderId="44" xfId="1" applyFont="1" applyFill="1" applyBorder="1" applyProtection="1">
      <alignment vertical="center"/>
      <protection locked="0"/>
    </xf>
    <xf numFmtId="0" fontId="40" fillId="9" borderId="47" xfId="1" applyFont="1" applyFill="1" applyBorder="1" applyProtection="1">
      <alignment vertical="center"/>
      <protection locked="0"/>
    </xf>
    <xf numFmtId="0" fontId="40" fillId="9" borderId="45" xfId="1" applyFont="1" applyFill="1" applyBorder="1" applyProtection="1">
      <alignment vertical="center"/>
      <protection locked="0"/>
    </xf>
    <xf numFmtId="0" fontId="40" fillId="7" borderId="5" xfId="1" applyFill="1" applyBorder="1" applyAlignment="1">
      <alignment horizontal="center" vertical="center"/>
    </xf>
    <xf numFmtId="0" fontId="40" fillId="9" borderId="26" xfId="1" applyFill="1" applyBorder="1" applyAlignment="1" applyProtection="1">
      <alignment horizontal="center" vertical="center"/>
      <protection locked="0"/>
    </xf>
    <xf numFmtId="0" fontId="40" fillId="7" borderId="13" xfId="1" applyFill="1" applyBorder="1" applyAlignment="1">
      <alignment horizontal="center" vertical="center"/>
    </xf>
    <xf numFmtId="0" fontId="45" fillId="9" borderId="29" xfId="1" applyFont="1" applyFill="1" applyBorder="1" applyAlignment="1" applyProtection="1">
      <alignment horizontal="center" vertical="center"/>
      <protection locked="0"/>
    </xf>
    <xf numFmtId="0" fontId="45" fillId="9" borderId="32" xfId="1" applyFont="1" applyFill="1" applyBorder="1" applyAlignment="1" applyProtection="1">
      <alignment horizontal="center" vertical="center"/>
      <protection locked="0"/>
    </xf>
    <xf numFmtId="0" fontId="45" fillId="9" borderId="29" xfId="1" applyFont="1" applyFill="1" applyBorder="1" applyAlignment="1" applyProtection="1">
      <alignment horizontal="left" vertical="center"/>
      <protection locked="0"/>
    </xf>
    <xf numFmtId="0" fontId="45" fillId="9" borderId="34" xfId="1" applyFont="1" applyFill="1" applyBorder="1" applyAlignment="1" applyProtection="1">
      <alignment horizontal="left" vertical="center"/>
      <protection locked="0"/>
    </xf>
    <xf numFmtId="0" fontId="45" fillId="9" borderId="35" xfId="1" applyFont="1" applyFill="1" applyBorder="1" applyAlignment="1" applyProtection="1">
      <alignment horizontal="left" vertical="center"/>
      <protection locked="0"/>
    </xf>
    <xf numFmtId="0" fontId="45" fillId="9" borderId="32" xfId="1" applyFont="1" applyFill="1" applyBorder="1" applyAlignment="1" applyProtection="1">
      <alignment horizontal="left" vertical="center"/>
      <protection locked="0"/>
    </xf>
    <xf numFmtId="0" fontId="22" fillId="0" borderId="14" xfId="3" applyFont="1" applyFill="1" applyBorder="1" applyProtection="1">
      <alignment vertical="center"/>
    </xf>
    <xf numFmtId="0" fontId="22" fillId="0" borderId="26" xfId="3" applyFont="1" applyFill="1" applyBorder="1" applyProtection="1">
      <alignment vertical="center"/>
    </xf>
    <xf numFmtId="0" fontId="22" fillId="7" borderId="37" xfId="3" applyFont="1" applyFill="1" applyBorder="1" applyProtection="1">
      <alignment vertical="center"/>
    </xf>
    <xf numFmtId="0" fontId="22" fillId="7" borderId="56" xfId="3" applyFont="1" applyFill="1" applyBorder="1" applyProtection="1">
      <alignment vertical="center"/>
    </xf>
    <xf numFmtId="0" fontId="22" fillId="7" borderId="14" xfId="3" applyFont="1" applyFill="1" applyBorder="1" applyProtection="1">
      <alignment vertical="center"/>
    </xf>
    <xf numFmtId="0" fontId="22" fillId="7" borderId="19" xfId="3" applyFont="1" applyFill="1" applyBorder="1" applyProtection="1">
      <alignment vertical="center"/>
    </xf>
    <xf numFmtId="0" fontId="61" fillId="7" borderId="19" xfId="3" applyFont="1" applyFill="1" applyBorder="1" applyProtection="1">
      <alignment vertical="center"/>
    </xf>
    <xf numFmtId="0" fontId="22" fillId="7" borderId="26" xfId="3" applyFont="1" applyFill="1" applyBorder="1" applyProtection="1">
      <alignment vertical="center"/>
    </xf>
    <xf numFmtId="0" fontId="61" fillId="7" borderId="0" xfId="3" applyFont="1" applyFill="1" applyBorder="1" applyProtection="1">
      <alignment vertical="center"/>
    </xf>
    <xf numFmtId="0" fontId="22" fillId="7" borderId="0" xfId="3" applyFont="1" applyFill="1" applyBorder="1" applyProtection="1">
      <alignment vertical="center"/>
    </xf>
    <xf numFmtId="0" fontId="0" fillId="7" borderId="0" xfId="0" applyFill="1" applyBorder="1"/>
    <xf numFmtId="0" fontId="22" fillId="7" borderId="57" xfId="3" applyFont="1" applyFill="1" applyBorder="1" applyProtection="1">
      <alignment vertical="center"/>
    </xf>
    <xf numFmtId="0" fontId="22" fillId="7" borderId="54" xfId="3" applyFont="1" applyFill="1" applyBorder="1" applyProtection="1">
      <alignment vertical="center"/>
    </xf>
    <xf numFmtId="0" fontId="0" fillId="7" borderId="55" xfId="0" applyFill="1" applyBorder="1"/>
    <xf numFmtId="0" fontId="0" fillId="0" borderId="19" xfId="0" applyFill="1" applyBorder="1"/>
    <xf numFmtId="0" fontId="57" fillId="0" borderId="0" xfId="0" applyFont="1" applyFill="1" applyAlignment="1">
      <alignment horizontal="left" vertical="center"/>
    </xf>
    <xf numFmtId="0" fontId="19" fillId="11" borderId="72" xfId="0" applyFont="1" applyFill="1" applyBorder="1" applyAlignment="1">
      <alignment horizontal="center" vertical="center"/>
    </xf>
    <xf numFmtId="0" fontId="19" fillId="11" borderId="65" xfId="0" applyFont="1" applyFill="1" applyBorder="1" applyAlignment="1">
      <alignment horizontal="center" vertical="center"/>
    </xf>
    <xf numFmtId="0" fontId="19" fillId="11" borderId="73" xfId="0" applyFont="1" applyFill="1" applyBorder="1" applyAlignment="1">
      <alignment horizontal="center" vertical="center"/>
    </xf>
    <xf numFmtId="0" fontId="19" fillId="11" borderId="0" xfId="0" applyFont="1" applyFill="1" applyBorder="1" applyAlignment="1">
      <alignment horizontal="center" vertical="center"/>
    </xf>
    <xf numFmtId="14" fontId="20" fillId="14" borderId="23" xfId="0" applyNumberFormat="1" applyFont="1" applyFill="1" applyBorder="1" applyAlignment="1">
      <alignment horizontal="center" vertical="center"/>
    </xf>
    <xf numFmtId="0" fontId="60" fillId="11" borderId="72" xfId="0" applyFont="1" applyFill="1" applyBorder="1" applyAlignment="1">
      <alignment horizontal="center" vertical="center" wrapText="1"/>
    </xf>
    <xf numFmtId="0" fontId="60" fillId="11" borderId="74" xfId="0" applyFont="1" applyFill="1" applyBorder="1" applyAlignment="1">
      <alignment horizontal="center" vertical="center"/>
    </xf>
    <xf numFmtId="0" fontId="60" fillId="11" borderId="73" xfId="0" applyFont="1" applyFill="1" applyBorder="1" applyAlignment="1">
      <alignment horizontal="center" vertical="center"/>
    </xf>
    <xf numFmtId="0" fontId="60" fillId="11" borderId="75" xfId="0" applyFont="1" applyFill="1" applyBorder="1" applyAlignment="1">
      <alignment horizontal="center" vertical="center"/>
    </xf>
    <xf numFmtId="0" fontId="60" fillId="11" borderId="24" xfId="0" applyFont="1" applyFill="1" applyBorder="1" applyAlignment="1">
      <alignment horizontal="center" vertical="center"/>
    </xf>
    <xf numFmtId="0" fontId="60" fillId="11" borderId="76" xfId="0" applyFont="1" applyFill="1" applyBorder="1" applyAlignment="1">
      <alignment horizontal="center" vertical="center"/>
    </xf>
    <xf numFmtId="0" fontId="58" fillId="3" borderId="4" xfId="0" applyFont="1" applyFill="1" applyBorder="1" applyAlignment="1">
      <alignment horizontal="justify" vertical="top" wrapText="1"/>
    </xf>
    <xf numFmtId="176" fontId="11" fillId="8" borderId="18" xfId="3" applyNumberFormat="1" applyFont="1" applyFill="1" applyBorder="1" applyAlignment="1" applyProtection="1">
      <alignment horizontal="left" vertical="center" shrinkToFit="1"/>
      <protection locked="0"/>
    </xf>
    <xf numFmtId="176" fontId="11" fillId="8" borderId="17" xfId="3" applyNumberFormat="1" applyFont="1" applyFill="1" applyBorder="1" applyAlignment="1" applyProtection="1">
      <alignment horizontal="left" vertical="center" shrinkToFit="1"/>
      <protection locked="0"/>
    </xf>
    <xf numFmtId="176" fontId="11" fillId="8" borderId="5" xfId="3" applyNumberFormat="1" applyFont="1" applyFill="1" applyBorder="1" applyAlignment="1" applyProtection="1">
      <alignment horizontal="left" vertical="center" shrinkToFit="1"/>
      <protection locked="0"/>
    </xf>
    <xf numFmtId="0" fontId="12" fillId="3" borderId="77" xfId="0" applyFont="1" applyFill="1" applyBorder="1" applyAlignment="1">
      <alignment horizontal="center"/>
    </xf>
    <xf numFmtId="0" fontId="12" fillId="3" borderId="78" xfId="0" applyFont="1" applyFill="1" applyBorder="1" applyAlignment="1">
      <alignment horizontal="center"/>
    </xf>
    <xf numFmtId="0" fontId="4" fillId="10" borderId="4" xfId="0" applyFont="1" applyFill="1" applyBorder="1" applyAlignment="1">
      <alignment horizontal="justify" vertical="top" wrapText="1"/>
    </xf>
    <xf numFmtId="0" fontId="0" fillId="4" borderId="0" xfId="0" applyFill="1" applyBorder="1" applyAlignment="1">
      <alignment horizontal="center" vertical="center"/>
    </xf>
    <xf numFmtId="0" fontId="0" fillId="5" borderId="18" xfId="0" applyFill="1" applyBorder="1" applyAlignment="1">
      <alignment horizontal="center" vertical="center"/>
    </xf>
    <xf numFmtId="0" fontId="0" fillId="5" borderId="5" xfId="0" applyFill="1" applyBorder="1" applyAlignment="1">
      <alignment horizontal="center" vertical="center"/>
    </xf>
    <xf numFmtId="0" fontId="0" fillId="0" borderId="79" xfId="2" applyFont="1" applyBorder="1" applyAlignment="1" applyProtection="1">
      <alignment horizontal="center" vertical="center"/>
    </xf>
    <xf numFmtId="0" fontId="0" fillId="0" borderId="10" xfId="2" applyFont="1" applyBorder="1" applyAlignment="1" applyProtection="1">
      <alignment horizontal="center" vertical="center"/>
    </xf>
    <xf numFmtId="0" fontId="0" fillId="0" borderId="80" xfId="2" applyFont="1" applyBorder="1" applyAlignment="1" applyProtection="1">
      <alignment horizontal="center" vertical="center"/>
    </xf>
    <xf numFmtId="0" fontId="1" fillId="0" borderId="79" xfId="2" applyBorder="1" applyAlignment="1" applyProtection="1">
      <alignment horizontal="center" vertical="center"/>
    </xf>
    <xf numFmtId="0" fontId="1" fillId="0" borderId="80" xfId="2" applyBorder="1" applyAlignment="1" applyProtection="1">
      <alignment horizontal="center" vertical="center"/>
    </xf>
    <xf numFmtId="0" fontId="26" fillId="0" borderId="0" xfId="3" applyFont="1" applyFill="1" applyBorder="1" applyAlignment="1" applyProtection="1">
      <alignment horizontal="right" vertical="center" shrinkToFit="1"/>
    </xf>
    <xf numFmtId="0" fontId="26" fillId="0" borderId="0" xfId="3" applyFont="1" applyFill="1" applyBorder="1" applyAlignment="1" applyProtection="1">
      <alignment horizontal="left" vertical="center" shrinkToFit="1"/>
    </xf>
    <xf numFmtId="0" fontId="54" fillId="0" borderId="67" xfId="4" applyFont="1" applyFill="1" applyBorder="1" applyAlignment="1" applyProtection="1">
      <alignment horizontal="center" vertical="center" wrapText="1"/>
    </xf>
    <xf numFmtId="0" fontId="54" fillId="0" borderId="0" xfId="4" applyFont="1" applyFill="1" applyBorder="1" applyAlignment="1" applyProtection="1">
      <alignment horizontal="center" vertical="center" wrapText="1"/>
    </xf>
    <xf numFmtId="0" fontId="54" fillId="0" borderId="53" xfId="4" applyFont="1" applyFill="1" applyBorder="1" applyAlignment="1" applyProtection="1">
      <alignment horizontal="center" vertical="center" wrapText="1"/>
    </xf>
    <xf numFmtId="0" fontId="10" fillId="0" borderId="18"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0" fontId="25" fillId="0" borderId="18" xfId="3" applyFont="1" applyFill="1" applyBorder="1" applyAlignment="1" applyProtection="1">
      <alignment horizontal="left" vertical="center" shrinkToFit="1"/>
    </xf>
    <xf numFmtId="0" fontId="25" fillId="0" borderId="17" xfId="3" applyFont="1" applyFill="1" applyBorder="1" applyAlignment="1" applyProtection="1">
      <alignment horizontal="left" vertical="center" shrinkToFit="1"/>
    </xf>
    <xf numFmtId="0" fontId="25" fillId="0" borderId="5" xfId="3" applyFont="1" applyFill="1" applyBorder="1" applyAlignment="1" applyProtection="1">
      <alignment horizontal="left" vertical="center" shrinkToFit="1"/>
    </xf>
    <xf numFmtId="0" fontId="25" fillId="0" borderId="17" xfId="3" applyFont="1" applyFill="1" applyBorder="1" applyAlignment="1" applyProtection="1">
      <alignment vertical="center" shrinkToFit="1"/>
    </xf>
    <xf numFmtId="0" fontId="10" fillId="0" borderId="18" xfId="3" applyFont="1" applyFill="1" applyBorder="1" applyAlignment="1" applyProtection="1">
      <alignment horizontal="right" vertical="center"/>
    </xf>
    <xf numFmtId="0" fontId="10" fillId="0" borderId="5" xfId="3" applyFont="1" applyFill="1" applyBorder="1" applyAlignment="1" applyProtection="1">
      <alignment horizontal="right" vertical="center"/>
    </xf>
    <xf numFmtId="0" fontId="28" fillId="0" borderId="1"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10" fillId="0" borderId="18"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0" fillId="0" borderId="17" xfId="3" applyFont="1" applyFill="1" applyBorder="1" applyAlignment="1" applyProtection="1">
      <alignment horizontal="left" vertical="center" shrinkToFit="1"/>
    </xf>
    <xf numFmtId="0" fontId="10" fillId="0" borderId="5" xfId="3" applyFont="1" applyFill="1" applyBorder="1" applyAlignment="1" applyProtection="1">
      <alignment horizontal="left" vertical="center" shrinkToFit="1"/>
    </xf>
    <xf numFmtId="0" fontId="25" fillId="0" borderId="0" xfId="3" applyFont="1" applyFill="1" applyBorder="1" applyAlignment="1" applyProtection="1">
      <alignment horizontal="left" vertical="center"/>
    </xf>
    <xf numFmtId="0" fontId="22" fillId="0" borderId="0" xfId="3" applyFont="1" applyFill="1" applyBorder="1" applyAlignment="1" applyProtection="1">
      <alignment horizontal="center" vertical="center" shrinkToFit="1"/>
    </xf>
    <xf numFmtId="0" fontId="22" fillId="0" borderId="0" xfId="3" applyFont="1" applyFill="1" applyBorder="1" applyAlignment="1" applyProtection="1">
      <alignment horizontal="center" vertical="center"/>
    </xf>
    <xf numFmtId="0" fontId="10" fillId="0" borderId="17" xfId="3" applyFont="1" applyFill="1" applyBorder="1" applyAlignment="1" applyProtection="1">
      <alignment horizontal="center" vertical="center"/>
    </xf>
    <xf numFmtId="0" fontId="28" fillId="0" borderId="0" xfId="3" applyFont="1" applyFill="1" applyBorder="1" applyAlignment="1" applyProtection="1">
      <alignment horizontal="center" vertical="center"/>
    </xf>
    <xf numFmtId="0" fontId="22" fillId="0" borderId="0" xfId="3" applyNumberFormat="1" applyFont="1" applyFill="1" applyBorder="1" applyAlignment="1" applyProtection="1">
      <alignment horizontal="left" vertical="center" shrinkToFit="1"/>
    </xf>
    <xf numFmtId="177" fontId="22" fillId="0" borderId="0" xfId="3" applyNumberFormat="1" applyFont="1" applyFill="1" applyBorder="1" applyAlignment="1" applyProtection="1">
      <alignment horizontal="right" vertical="center" shrinkToFit="1"/>
    </xf>
    <xf numFmtId="0" fontId="61" fillId="7" borderId="0" xfId="3" applyFont="1" applyFill="1" applyAlignment="1" applyProtection="1">
      <alignment horizontal="center" vertical="center"/>
    </xf>
    <xf numFmtId="0" fontId="47" fillId="0" borderId="0" xfId="3" applyFont="1" applyFill="1" applyBorder="1" applyAlignment="1" applyProtection="1">
      <alignment horizontal="center" vertical="center" shrinkToFit="1"/>
    </xf>
    <xf numFmtId="0" fontId="27" fillId="0" borderId="0" xfId="3" applyFont="1" applyFill="1" applyBorder="1" applyAlignment="1" applyProtection="1">
      <alignment horizontal="center" vertical="center"/>
    </xf>
    <xf numFmtId="178" fontId="39" fillId="0" borderId="0" xfId="3" applyNumberFormat="1" applyFont="1" applyFill="1" applyBorder="1" applyAlignment="1" applyProtection="1">
      <alignment horizontal="left" vertical="center" shrinkToFit="1"/>
    </xf>
    <xf numFmtId="0" fontId="47" fillId="0" borderId="0" xfId="3" applyFont="1" applyFill="1" applyAlignment="1" applyProtection="1">
      <alignment horizontal="center" vertical="center"/>
    </xf>
    <xf numFmtId="0" fontId="22" fillId="0" borderId="67" xfId="3" applyFont="1" applyFill="1" applyBorder="1" applyAlignment="1" applyProtection="1">
      <alignment horizontal="left" vertical="center" shrinkToFit="1"/>
    </xf>
    <xf numFmtId="0" fontId="22" fillId="0" borderId="0" xfId="3" applyFont="1" applyFill="1" applyBorder="1" applyAlignment="1" applyProtection="1">
      <alignment horizontal="left" vertical="center" shrinkToFit="1"/>
    </xf>
    <xf numFmtId="20" fontId="39" fillId="0" borderId="0" xfId="3" applyNumberFormat="1" applyFont="1" applyFill="1" applyBorder="1" applyAlignment="1" applyProtection="1">
      <alignment horizontal="left" vertical="center" shrinkToFit="1"/>
    </xf>
    <xf numFmtId="0" fontId="9" fillId="0" borderId="0" xfId="3" applyFont="1" applyFill="1" applyBorder="1" applyAlignment="1" applyProtection="1">
      <alignment horizontal="center" vertical="center"/>
    </xf>
    <xf numFmtId="0" fontId="0" fillId="0" borderId="10" xfId="2" applyFont="1" applyFill="1" applyBorder="1" applyAlignment="1" applyProtection="1">
      <alignment horizontal="center" vertical="center" textRotation="255"/>
    </xf>
    <xf numFmtId="0" fontId="0" fillId="0" borderId="79" xfId="2" applyFont="1" applyFill="1" applyBorder="1" applyAlignment="1" applyProtection="1">
      <alignment horizontal="center" vertical="center" textRotation="255"/>
    </xf>
    <xf numFmtId="0" fontId="0" fillId="0" borderId="80" xfId="2" applyFont="1" applyFill="1" applyBorder="1" applyAlignment="1" applyProtection="1">
      <alignment horizontal="center" vertical="center" textRotation="255"/>
    </xf>
    <xf numFmtId="0" fontId="33" fillId="0" borderId="0" xfId="2" applyFont="1" applyFill="1" applyAlignment="1" applyProtection="1">
      <alignment horizontal="center" vertical="center"/>
    </xf>
    <xf numFmtId="0" fontId="59" fillId="0" borderId="18" xfId="2" applyFont="1" applyFill="1" applyBorder="1" applyAlignment="1" applyProtection="1">
      <alignment horizontal="center" vertical="center" shrinkToFit="1"/>
    </xf>
    <xf numFmtId="0" fontId="59" fillId="0" borderId="17" xfId="2" applyFont="1" applyFill="1" applyBorder="1" applyAlignment="1" applyProtection="1">
      <alignment horizontal="center" vertical="center" shrinkToFit="1"/>
    </xf>
    <xf numFmtId="0" fontId="59" fillId="0" borderId="5" xfId="2" applyFont="1" applyFill="1" applyBorder="1" applyAlignment="1" applyProtection="1">
      <alignment horizontal="center" vertical="center" shrinkToFit="1"/>
    </xf>
    <xf numFmtId="0" fontId="27" fillId="4" borderId="81" xfId="4" applyFont="1" applyFill="1" applyBorder="1" applyAlignment="1" applyProtection="1">
      <alignment horizontal="center" vertical="center" shrinkToFit="1"/>
    </xf>
    <xf numFmtId="0" fontId="27" fillId="4" borderId="82" xfId="4" applyFont="1" applyFill="1" applyBorder="1" applyAlignment="1" applyProtection="1">
      <alignment horizontal="center" vertical="center" shrinkToFit="1"/>
    </xf>
    <xf numFmtId="178" fontId="29" fillId="4" borderId="83" xfId="4" applyNumberFormat="1" applyFont="1" applyFill="1" applyBorder="1" applyAlignment="1" applyProtection="1">
      <alignment horizontal="center" vertical="center" shrinkToFit="1"/>
    </xf>
    <xf numFmtId="178" fontId="29" fillId="4" borderId="0" xfId="4" applyNumberFormat="1" applyFont="1" applyFill="1" applyBorder="1" applyAlignment="1" applyProtection="1">
      <alignment horizontal="center" vertical="center" shrinkToFit="1"/>
    </xf>
    <xf numFmtId="20" fontId="29" fillId="4" borderId="0" xfId="4" applyNumberFormat="1" applyFont="1" applyFill="1" applyBorder="1" applyAlignment="1" applyProtection="1">
      <alignment horizontal="left" vertical="center" shrinkToFit="1"/>
    </xf>
    <xf numFmtId="0" fontId="23" fillId="4" borderId="0" xfId="4" applyFont="1" applyFill="1" applyBorder="1" applyAlignment="1" applyProtection="1">
      <alignment horizontal="left" vertical="center" shrinkToFit="1"/>
    </xf>
    <xf numFmtId="0" fontId="28" fillId="4" borderId="17" xfId="4" applyFont="1" applyFill="1" applyBorder="1" applyAlignment="1" applyProtection="1">
      <alignment horizontal="left" vertical="center" shrinkToFit="1"/>
    </xf>
    <xf numFmtId="0" fontId="28" fillId="4" borderId="5" xfId="4" applyFont="1" applyFill="1" applyBorder="1" applyAlignment="1" applyProtection="1">
      <alignment horizontal="left" vertical="center" shrinkToFit="1"/>
    </xf>
    <xf numFmtId="0" fontId="59" fillId="4" borderId="0" xfId="2" applyFont="1" applyFill="1" applyBorder="1" applyAlignment="1" applyProtection="1">
      <alignment horizontal="justify" vertical="center"/>
    </xf>
    <xf numFmtId="0" fontId="27" fillId="4" borderId="84" xfId="4" applyFont="1" applyFill="1" applyBorder="1" applyAlignment="1" applyProtection="1">
      <alignment horizontal="center" vertical="center" shrinkToFit="1"/>
    </xf>
    <xf numFmtId="0" fontId="27" fillId="4" borderId="67" xfId="4" applyFont="1" applyFill="1" applyBorder="1" applyAlignment="1" applyProtection="1">
      <alignment horizontal="center" vertical="center" shrinkToFit="1"/>
    </xf>
    <xf numFmtId="0" fontId="27" fillId="4" borderId="85" xfId="4" applyFont="1" applyFill="1" applyBorder="1" applyAlignment="1" applyProtection="1">
      <alignment horizontal="center" vertical="center" shrinkToFit="1"/>
    </xf>
    <xf numFmtId="0" fontId="27" fillId="4" borderId="86" xfId="4" applyFont="1" applyFill="1" applyBorder="1" applyAlignment="1" applyProtection="1">
      <alignment horizontal="center" vertical="center" shrinkToFit="1"/>
    </xf>
    <xf numFmtId="0" fontId="27" fillId="4" borderId="53" xfId="4" applyFont="1" applyFill="1" applyBorder="1" applyAlignment="1" applyProtection="1">
      <alignment horizontal="center" vertical="center" shrinkToFit="1"/>
    </xf>
    <xf numFmtId="0" fontId="27" fillId="4" borderId="87" xfId="4" applyFont="1" applyFill="1" applyBorder="1" applyAlignment="1" applyProtection="1">
      <alignment horizontal="center" vertical="center" shrinkToFit="1"/>
    </xf>
    <xf numFmtId="0" fontId="23" fillId="4" borderId="0" xfId="4" applyFont="1" applyFill="1" applyBorder="1" applyAlignment="1" applyProtection="1">
      <alignment horizontal="center" vertical="center"/>
    </xf>
    <xf numFmtId="0" fontId="23" fillId="4" borderId="53" xfId="4" applyFont="1" applyFill="1" applyBorder="1" applyAlignment="1" applyProtection="1">
      <alignment horizontal="center" vertical="center"/>
    </xf>
    <xf numFmtId="178" fontId="29" fillId="4" borderId="0" xfId="4" applyNumberFormat="1" applyFont="1" applyFill="1" applyBorder="1" applyAlignment="1" applyProtection="1">
      <alignment horizontal="left" vertical="center" shrinkToFit="1"/>
    </xf>
    <xf numFmtId="178" fontId="29" fillId="4" borderId="53" xfId="4" applyNumberFormat="1" applyFont="1" applyFill="1" applyBorder="1" applyAlignment="1" applyProtection="1">
      <alignment horizontal="left" vertical="center" shrinkToFit="1"/>
    </xf>
    <xf numFmtId="20" fontId="29" fillId="4" borderId="53" xfId="4" applyNumberFormat="1" applyFont="1" applyFill="1" applyBorder="1" applyAlignment="1" applyProtection="1">
      <alignment horizontal="left" vertical="center" shrinkToFit="1"/>
    </xf>
    <xf numFmtId="0" fontId="23" fillId="4" borderId="53" xfId="4" applyFont="1" applyFill="1" applyBorder="1" applyAlignment="1" applyProtection="1">
      <alignment horizontal="left" vertical="center" shrinkToFit="1"/>
    </xf>
    <xf numFmtId="0" fontId="25" fillId="4" borderId="17" xfId="4" applyFont="1" applyFill="1" applyBorder="1" applyAlignment="1" applyProtection="1">
      <alignment horizontal="distributed" vertical="center"/>
    </xf>
    <xf numFmtId="0" fontId="10" fillId="4" borderId="18" xfId="4" applyFont="1" applyFill="1" applyBorder="1" applyAlignment="1" applyProtection="1">
      <alignment horizontal="center" vertical="center"/>
    </xf>
    <xf numFmtId="0" fontId="10" fillId="4" borderId="17" xfId="4" applyFont="1" applyFill="1" applyBorder="1" applyAlignment="1" applyProtection="1">
      <alignment horizontal="center" vertical="center"/>
    </xf>
    <xf numFmtId="0" fontId="10" fillId="4" borderId="5" xfId="4" applyFont="1" applyFill="1" applyBorder="1" applyAlignment="1" applyProtection="1">
      <alignment horizontal="center" vertical="center"/>
    </xf>
    <xf numFmtId="0" fontId="1" fillId="4" borderId="37" xfId="5" applyFill="1" applyBorder="1" applyAlignment="1">
      <alignment horizontal="center" vertical="center" textRotation="255"/>
    </xf>
    <xf numFmtId="0" fontId="1" fillId="4" borderId="56" xfId="5" applyFill="1" applyBorder="1" applyAlignment="1">
      <alignment horizontal="center" vertical="center" textRotation="255"/>
    </xf>
    <xf numFmtId="0" fontId="1" fillId="4" borderId="14" xfId="5" applyFill="1" applyBorder="1" applyAlignment="1">
      <alignment horizontal="center" vertical="center" textRotation="255"/>
    </xf>
    <xf numFmtId="0" fontId="4" fillId="4" borderId="1" xfId="5" applyFont="1" applyFill="1" applyBorder="1" applyAlignment="1">
      <alignment horizontal="center"/>
    </xf>
  </cellXfs>
  <cellStyles count="6">
    <cellStyle name="標準" xfId="0" builtinId="0"/>
    <cellStyle name="標準 2" xfId="1"/>
    <cellStyle name="標準_Book1" xfId="2"/>
    <cellStyle name="標準_Book1_1" xfId="3"/>
    <cellStyle name="標準_Book1_1 2" xfId="4"/>
    <cellStyle name="標準_SSシート" xfId="5"/>
  </cellStyles>
  <dxfs count="15">
    <dxf>
      <font>
        <color theme="0"/>
      </font>
      <fill>
        <patternFill>
          <bgColor theme="0"/>
        </patternFill>
      </fill>
      <border>
        <left/>
        <right/>
        <top/>
        <bottom/>
        <vertical/>
        <horizontal/>
      </border>
    </dxf>
    <dxf>
      <font>
        <color theme="0"/>
      </font>
      <fill>
        <patternFill>
          <bgColor theme="0"/>
        </patternFill>
      </fill>
      <border>
        <left style="thin">
          <color auto="1"/>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style="thin">
          <color auto="1"/>
        </left>
        <right/>
        <top/>
        <bottom/>
        <vertical/>
        <horizontal/>
      </border>
    </dxf>
    <dxf>
      <fill>
        <patternFill>
          <bgColor rgb="FFFFFF00"/>
        </patternFill>
      </fill>
    </dxf>
    <dxf>
      <font>
        <color auto="1"/>
      </font>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82E-2"/>
          <c:y val="6.8407390252689021E-2"/>
          <c:w val="0.93888888888889133"/>
          <c:h val="0.80060357161237194"/>
        </c:manualLayout>
      </c:layout>
      <c:lineChart>
        <c:grouping val="standard"/>
        <c:varyColors val="0"/>
        <c:ser>
          <c:idx val="0"/>
          <c:order val="0"/>
          <c:tx>
            <c:strRef>
              <c:f>入力_3!$D$2</c:f>
              <c:strCache>
                <c:ptCount val="1"/>
                <c:pt idx="0">
                  <c:v>東西大学</c:v>
                </c:pt>
              </c:strCache>
            </c:strRef>
          </c:tx>
          <c:spPr>
            <a:ln w="19050"/>
          </c:spPr>
          <c:marker>
            <c:symbol val="circle"/>
            <c:size val="4"/>
          </c:marker>
          <c:dPt>
            <c:idx val="35"/>
            <c:bubble3D val="0"/>
            <c:spPr>
              <a:ln w="19050"/>
            </c:spPr>
          </c:dPt>
          <c:cat>
            <c:numRef>
              <c:f>入力_3!$C$3:$C$47</c:f>
              <c:numCache>
                <c:formatCode>General</c:formatCod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numCache>
            </c:numRef>
          </c:cat>
          <c:val>
            <c:numRef>
              <c:f>入力_3!$D$3:$D$47</c:f>
              <c:numCache>
                <c:formatCode>General</c:formatCode>
                <c:ptCount val="45"/>
                <c:pt idx="0">
                  <c:v>0</c:v>
                </c:pt>
              </c:numCache>
            </c:numRef>
          </c:val>
          <c:smooth val="0"/>
        </c:ser>
        <c:ser>
          <c:idx val="1"/>
          <c:order val="1"/>
          <c:tx>
            <c:strRef>
              <c:f>入力_3!$E$2</c:f>
              <c:strCache>
                <c:ptCount val="1"/>
                <c:pt idx="0">
                  <c:v>南北銀行</c:v>
                </c:pt>
              </c:strCache>
            </c:strRef>
          </c:tx>
          <c:spPr>
            <a:ln w="19050"/>
          </c:spPr>
          <c:marker>
            <c:symbol val="diamond"/>
            <c:size val="4"/>
          </c:marker>
          <c:cat>
            <c:numRef>
              <c:f>入力_3!$C$3:$C$47</c:f>
              <c:numCache>
                <c:formatCode>General</c:formatCode>
                <c:ptCount val="4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numCache>
            </c:numRef>
          </c:cat>
          <c:val>
            <c:numRef>
              <c:f>入力_3!$E$3:$E$47</c:f>
              <c:numCache>
                <c:formatCode>General</c:formatCode>
                <c:ptCount val="45"/>
                <c:pt idx="0">
                  <c:v>0</c:v>
                </c:pt>
              </c:numCache>
            </c:numRef>
          </c:val>
          <c:smooth val="0"/>
        </c:ser>
        <c:dLbls>
          <c:showLegendKey val="0"/>
          <c:showVal val="0"/>
          <c:showCatName val="0"/>
          <c:showSerName val="0"/>
          <c:showPercent val="0"/>
          <c:showBubbleSize val="0"/>
        </c:dLbls>
        <c:marker val="1"/>
        <c:smooth val="0"/>
        <c:axId val="393837792"/>
        <c:axId val="393300616"/>
      </c:lineChart>
      <c:catAx>
        <c:axId val="393837792"/>
        <c:scaling>
          <c:orientation val="minMax"/>
        </c:scaling>
        <c:delete val="0"/>
        <c:axPos val="b"/>
        <c:majorGridlines/>
        <c:minorGridlines/>
        <c:numFmt formatCode="General" sourceLinked="1"/>
        <c:majorTickMark val="none"/>
        <c:minorTickMark val="none"/>
        <c:tickLblPos val="nextTo"/>
        <c:crossAx val="393300616"/>
        <c:crosses val="autoZero"/>
        <c:auto val="1"/>
        <c:lblAlgn val="ctr"/>
        <c:lblOffset val="100"/>
        <c:tickLblSkip val="5"/>
        <c:tickMarkSkip val="5"/>
        <c:noMultiLvlLbl val="0"/>
      </c:catAx>
      <c:valAx>
        <c:axId val="393300616"/>
        <c:scaling>
          <c:orientation val="minMax"/>
        </c:scaling>
        <c:delete val="0"/>
        <c:axPos val="l"/>
        <c:numFmt formatCode="General" sourceLinked="1"/>
        <c:majorTickMark val="out"/>
        <c:minorTickMark val="none"/>
        <c:tickLblPos val="nextTo"/>
        <c:crossAx val="393837792"/>
        <c:crosses val="autoZero"/>
        <c:crossBetween val="midCat"/>
      </c:valAx>
    </c:plotArea>
    <c:legend>
      <c:legendPos val="t"/>
      <c:layout>
        <c:manualLayout>
          <c:xMode val="edge"/>
          <c:yMode val="edge"/>
          <c:x val="7.2175540994438639E-2"/>
          <c:y val="0.1221676702176934"/>
          <c:w val="0.49333333333333335"/>
          <c:h val="9.4551181102362242E-2"/>
        </c:manualLayout>
      </c:layout>
      <c:overlay val="0"/>
      <c:spPr>
        <a:solidFill>
          <a:schemeClr val="bg1"/>
        </a:solidFill>
        <a:ln>
          <a:solidFill>
            <a:schemeClr val="bg1">
              <a:lumMod val="65000"/>
            </a:schemeClr>
          </a:solidFill>
        </a:ln>
      </c:sp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24</xdr:col>
      <xdr:colOff>573704</xdr:colOff>
      <xdr:row>6</xdr:row>
      <xdr:rowOff>161925</xdr:rowOff>
    </xdr:to>
    <xdr:grpSp>
      <xdr:nvGrpSpPr>
        <xdr:cNvPr id="1034" name="Group 20"/>
        <xdr:cNvGrpSpPr>
          <a:grpSpLocks/>
        </xdr:cNvGrpSpPr>
      </xdr:nvGrpSpPr>
      <xdr:grpSpPr bwMode="auto">
        <a:xfrm>
          <a:off x="200025" y="0"/>
          <a:ext cx="6145829" cy="1190625"/>
          <a:chOff x="45" y="6"/>
          <a:chExt cx="964" cy="125"/>
        </a:xfrm>
      </xdr:grpSpPr>
      <xdr:sp macro="" textlink="">
        <xdr:nvSpPr>
          <xdr:cNvPr id="5123" name="AutoShape 3"/>
          <xdr:cNvSpPr>
            <a:spLocks noChangeArrowheads="1"/>
          </xdr:cNvSpPr>
        </xdr:nvSpPr>
        <xdr:spPr bwMode="auto">
          <a:xfrm>
            <a:off x="45" y="18"/>
            <a:ext cx="964" cy="113"/>
          </a:xfrm>
          <a:prstGeom prst="roundRect">
            <a:avLst>
              <a:gd name="adj" fmla="val 0"/>
            </a:avLst>
          </a:prstGeom>
          <a:solidFill>
            <a:srgbClr val="FFFF99"/>
          </a:solidFill>
          <a:ln w="19050">
            <a:solidFill>
              <a:srgbClr val="FF0000"/>
            </a:solidFill>
            <a:round/>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スコアシートのランニングスコアから、番号と得点を拾い出して打ち込んでください。</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登録されていない番号を打ち込むと</a:t>
            </a:r>
            <a:r>
              <a:rPr lang="ja-JP" altLang="en-US" sz="1000" b="1" i="0" strike="noStrike">
                <a:solidFill>
                  <a:srgbClr val="FF0000"/>
                </a:solidFill>
                <a:latin typeface="ＭＳ Ｐゴシック"/>
                <a:ea typeface="ＭＳ Ｐゴシック"/>
              </a:rPr>
              <a:t>赤太字</a:t>
            </a:r>
            <a:r>
              <a:rPr lang="ja-JP" altLang="en-US" sz="1000" b="0" i="0" strike="noStrike">
                <a:solidFill>
                  <a:srgbClr val="000000"/>
                </a:solidFill>
                <a:latin typeface="ＭＳ Ｐゴシック"/>
                <a:ea typeface="ＭＳ Ｐゴシック"/>
              </a:rPr>
              <a:t>で警告します。</a:t>
            </a:r>
            <a:endParaRPr lang="en-US" altLang="ja-JP" sz="1000" b="0" i="0" strike="noStrike">
              <a:solidFill>
                <a:srgbClr val="000000"/>
              </a:solidFill>
              <a:latin typeface="ＭＳ Ｐゴシック"/>
              <a:ea typeface="ＭＳ Ｐゴシック"/>
            </a:endParaRPr>
          </a:p>
          <a:p>
            <a:pPr algn="l" rtl="0">
              <a:lnSpc>
                <a:spcPts val="1200"/>
              </a:lnSpc>
              <a:defRPr sz="1000"/>
            </a:pP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入力する列（</a:t>
            </a:r>
            <a:r>
              <a:rPr lang="en-US" altLang="ja-JP" sz="1000" b="0" i="0" strike="noStrike">
                <a:solidFill>
                  <a:srgbClr val="000000"/>
                </a:solidFill>
                <a:latin typeface="ＭＳ Ｐゴシック"/>
                <a:ea typeface="ＭＳ Ｐゴシック"/>
              </a:rPr>
              <a:t>C,D</a:t>
            </a:r>
            <a:r>
              <a:rPr lang="ja-JP" altLang="en-US" sz="1000" b="0" i="0" strike="noStrike">
                <a:solidFill>
                  <a:srgbClr val="000000"/>
                </a:solidFill>
                <a:latin typeface="ＭＳ Ｐゴシック"/>
                <a:ea typeface="ＭＳ Ｐゴシック"/>
              </a:rPr>
              <a:t>列または</a:t>
            </a:r>
            <a:r>
              <a:rPr lang="en-US" altLang="ja-JP" sz="1000" b="0" i="0" strike="noStrike">
                <a:solidFill>
                  <a:srgbClr val="000000"/>
                </a:solidFill>
                <a:latin typeface="ＭＳ Ｐゴシック"/>
                <a:ea typeface="ＭＳ Ｐゴシック"/>
              </a:rPr>
              <a:t>T,U</a:t>
            </a:r>
            <a:r>
              <a:rPr lang="ja-JP" altLang="en-US" sz="1000" b="0" i="0" strike="noStrike">
                <a:solidFill>
                  <a:srgbClr val="000000"/>
                </a:solidFill>
                <a:latin typeface="ＭＳ Ｐゴシック"/>
                <a:ea typeface="ＭＳ Ｐゴシック"/>
              </a:rPr>
              <a:t>列）全体を範囲選択しておくと、カーソルを</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キーで移動（戻るときは</a:t>
            </a:r>
            <a:r>
              <a:rPr lang="en-US" altLang="ja-JP" sz="1000" b="0" i="0" strike="noStrike">
                <a:solidFill>
                  <a:srgbClr val="000000"/>
                </a:solidFill>
                <a:latin typeface="ＭＳ Ｐゴシック"/>
                <a:ea typeface="ＭＳ Ｐゴシック"/>
              </a:rPr>
              <a:t>shift</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）させることができるので、入力しやすくなります。範囲選択したら最初に</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キーを押してください。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endParaRPr lang="ja-JP" altLang="en-US" sz="1000" b="0" i="0" strike="noStrike">
              <a:solidFill>
                <a:srgbClr val="000000"/>
              </a:solidFill>
              <a:latin typeface="ＭＳ Ｐゴシック"/>
              <a:ea typeface="ＭＳ Ｐゴシック"/>
            </a:endParaRPr>
          </a:p>
        </xdr:txBody>
      </xdr:sp>
      <xdr:sp macro="" textlink="">
        <xdr:nvSpPr>
          <xdr:cNvPr id="5139" name="Text Box 19"/>
          <xdr:cNvSpPr txBox="1">
            <a:spLocks noChangeArrowheads="1"/>
          </xdr:cNvSpPr>
        </xdr:nvSpPr>
        <xdr:spPr bwMode="auto">
          <a:xfrm>
            <a:off x="52" y="6"/>
            <a:ext cx="145" cy="21"/>
          </a:xfrm>
          <a:prstGeom prst="rect">
            <a:avLst/>
          </a:prstGeom>
          <a:solidFill>
            <a:srgbClr val="FFFF00"/>
          </a:solidFill>
          <a:ln w="19050">
            <a:solidFill>
              <a:srgbClr val="FF0000"/>
            </a:solidFill>
            <a:miter lim="800000"/>
            <a:headEnd/>
            <a:tailEnd/>
          </a:ln>
        </xdr:spPr>
        <xdr:txBody>
          <a:bodyPr wrap="square" lIns="27432" tIns="18288" rIns="0" bIns="0" anchor="t" upright="1">
            <a:spAutoFit/>
          </a:bodyPr>
          <a:lstStyle/>
          <a:p>
            <a:pPr algn="ctr" rtl="0">
              <a:defRPr sz="1000"/>
            </a:pPr>
            <a:r>
              <a:rPr lang="ja-JP" altLang="en-US" sz="1100" b="1" i="0" strike="noStrike">
                <a:solidFill>
                  <a:srgbClr val="000000"/>
                </a:solidFill>
                <a:latin typeface="ＭＳ Ｐゴシック"/>
                <a:ea typeface="ＭＳ Ｐゴシック"/>
              </a:rPr>
              <a:t>入力方法</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238125</xdr:colOff>
      <xdr:row>0</xdr:row>
      <xdr:rowOff>0</xdr:rowOff>
    </xdr:to>
    <xdr:sp macro="" textlink="">
      <xdr:nvSpPr>
        <xdr:cNvPr id="2052" name="AutoShape 1"/>
        <xdr:cNvSpPr>
          <a:spLocks noChangeArrowheads="1"/>
        </xdr:cNvSpPr>
      </xdr:nvSpPr>
      <xdr:spPr bwMode="auto">
        <a:xfrm>
          <a:off x="552450" y="0"/>
          <a:ext cx="238125" cy="0"/>
        </a:xfrm>
        <a:prstGeom prst="bracketPair">
          <a:avLst>
            <a:gd name="adj" fmla="val 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523875</xdr:colOff>
      <xdr:row>3</xdr:row>
      <xdr:rowOff>0</xdr:rowOff>
    </xdr:from>
    <xdr:to>
      <xdr:col>12</xdr:col>
      <xdr:colOff>266700</xdr:colOff>
      <xdr:row>12</xdr:row>
      <xdr:rowOff>0</xdr:rowOff>
    </xdr:to>
    <xdr:sp macro="" textlink="">
      <xdr:nvSpPr>
        <xdr:cNvPr id="3" name="AutoShape 3"/>
        <xdr:cNvSpPr>
          <a:spLocks noChangeArrowheads="1"/>
        </xdr:cNvSpPr>
      </xdr:nvSpPr>
      <xdr:spPr bwMode="auto">
        <a:xfrm>
          <a:off x="3314700" y="1002374"/>
          <a:ext cx="4543425" cy="1597951"/>
        </a:xfrm>
        <a:prstGeom prst="roundRect">
          <a:avLst>
            <a:gd name="adj" fmla="val 0"/>
          </a:avLst>
        </a:prstGeom>
        <a:solidFill>
          <a:srgbClr val="FFFF99"/>
        </a:solidFill>
        <a:ln w="19050">
          <a:solidFill>
            <a:srgbClr val="FF0000"/>
          </a:solidFill>
          <a:round/>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1" i="0" strike="noStrike">
              <a:solidFill>
                <a:srgbClr val="000000"/>
              </a:solidFill>
              <a:latin typeface="ＭＳ Ｐゴシック"/>
              <a:ea typeface="ＭＳ Ｐゴシック"/>
            </a:rPr>
            <a:t>入力方法</a:t>
          </a:r>
          <a:endParaRPr lang="en-US" altLang="ja-JP" sz="1000" b="1" i="0" strike="noStrike">
            <a:solidFill>
              <a:srgbClr val="000000"/>
            </a:solidFill>
            <a:latin typeface="ＭＳ Ｐゴシック"/>
            <a:ea typeface="ＭＳ Ｐゴシック"/>
          </a:endParaRPr>
        </a:p>
        <a:p>
          <a:pPr algn="l" rtl="0">
            <a:defRPr sz="1000"/>
          </a:pPr>
          <a:endParaRPr lang="en-US" altLang="ja-JP" sz="1000" b="0" i="0" strike="noStrike">
            <a:solidFill>
              <a:srgbClr val="000000"/>
            </a:solidFill>
            <a:latin typeface="ＭＳ Ｐゴシック"/>
            <a:ea typeface="ＭＳ Ｐゴシック"/>
          </a:endParaRPr>
        </a:p>
        <a:p>
          <a:pPr algn="l" rtl="0">
            <a:defRPr sz="1000"/>
          </a:pP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分経過ごとの得点を入力してください。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endParaRPr lang="en-US" altLang="ja-JP" sz="1000" b="0" i="0">
            <a:latin typeface="+mn-lt"/>
            <a:ea typeface="+mn-ea"/>
            <a:cs typeface="+mn-cs"/>
          </a:endParaRPr>
        </a:p>
        <a:p>
          <a:pPr algn="l" rtl="0">
            <a:lnSpc>
              <a:spcPts val="1100"/>
            </a:lnSpc>
            <a:defRPr sz="1000"/>
          </a:pPr>
          <a:r>
            <a:rPr lang="ja-JP" altLang="en-US" sz="1000" b="0" i="0">
              <a:latin typeface="+mn-lt"/>
              <a:ea typeface="+mn-ea"/>
              <a:cs typeface="+mn-cs"/>
            </a:rPr>
            <a:t>得点推移</a:t>
          </a:r>
          <a:r>
            <a:rPr lang="ja-JP" altLang="ja-JP" sz="1000" b="0" i="0">
              <a:latin typeface="+mn-lt"/>
              <a:ea typeface="+mn-ea"/>
              <a:cs typeface="+mn-cs"/>
            </a:rPr>
            <a:t>グラフ</a:t>
          </a:r>
          <a:r>
            <a:rPr lang="ja-JP" altLang="en-US" sz="1000" b="0" i="0">
              <a:latin typeface="+mn-lt"/>
              <a:ea typeface="+mn-ea"/>
              <a:cs typeface="+mn-cs"/>
            </a:rPr>
            <a:t>を完成させるために、</a:t>
          </a:r>
          <a:r>
            <a:rPr lang="ja-JP" altLang="en-US" sz="1000" b="0" i="0" strike="noStrike">
              <a:solidFill>
                <a:srgbClr val="000000"/>
              </a:solidFill>
              <a:latin typeface="ＭＳ Ｐゴシック"/>
              <a:ea typeface="+mn-ea"/>
            </a:rPr>
            <a:t>使わなかった行は、行ごと削除してください。</a:t>
          </a:r>
          <a:endParaRPr lang="en-US" altLang="ja-JP" sz="1000" b="0" i="0" strike="noStrike">
            <a:solidFill>
              <a:srgbClr val="000000"/>
            </a:solidFill>
            <a:latin typeface="ＭＳ Ｐゴシック"/>
            <a:ea typeface="+mn-ea"/>
          </a:endParaRPr>
        </a:p>
        <a:p>
          <a:pPr algn="l" rtl="0">
            <a:lnSpc>
              <a:spcPts val="1100"/>
            </a:lnSpc>
            <a:defRPr sz="1000"/>
          </a:pPr>
          <a:r>
            <a:rPr lang="ja-JP" altLang="en-US" sz="1000" b="0" i="0" strike="noStrike">
              <a:solidFill>
                <a:srgbClr val="000000"/>
              </a:solidFill>
              <a:latin typeface="ＭＳ Ｐゴシック"/>
              <a:ea typeface="+mn-ea"/>
            </a:rPr>
            <a:t>（シート左端の行番号を右クリックして現れるメニューから「削除」を実施）</a:t>
          </a:r>
          <a:endParaRPr lang="en-US" altLang="ja-JP" sz="1000" b="0" i="0" strike="noStrike">
            <a:solidFill>
              <a:srgbClr val="000000"/>
            </a:solidFill>
            <a:latin typeface="ＭＳ Ｐゴシック"/>
            <a:ea typeface="+mn-ea"/>
          </a:endParaRPr>
        </a:p>
        <a:p>
          <a:pPr algn="l" rtl="0">
            <a:lnSpc>
              <a:spcPts val="1100"/>
            </a:lnSpc>
            <a:defRPr sz="1000"/>
          </a:pPr>
          <a:endParaRPr lang="en-US" altLang="ja-JP" sz="1000" b="0" i="0" strike="noStrike">
            <a:solidFill>
              <a:srgbClr val="000000"/>
            </a:solidFill>
            <a:latin typeface="ＭＳ Ｐゴシック"/>
            <a:ea typeface="+mn-ea"/>
          </a:endParaRPr>
        </a:p>
        <a:p>
          <a:pPr algn="l" rtl="0">
            <a:lnSpc>
              <a:spcPts val="1100"/>
            </a:lnSpc>
            <a:defRPr sz="1000"/>
          </a:pPr>
          <a:r>
            <a:rPr lang="ja-JP" altLang="en-US" sz="1000" b="0" i="0" strike="noStrike">
              <a:solidFill>
                <a:srgbClr val="FF0000"/>
              </a:solidFill>
              <a:latin typeface="ＭＳ Ｐゴシック"/>
              <a:ea typeface="+mn-ea"/>
            </a:rPr>
            <a:t>第</a:t>
          </a:r>
          <a:r>
            <a:rPr lang="en-US" altLang="ja-JP" sz="1000" b="0" i="0" strike="noStrike">
              <a:solidFill>
                <a:srgbClr val="FF0000"/>
              </a:solidFill>
              <a:latin typeface="ＭＳ Ｐゴシック"/>
              <a:ea typeface="+mn-ea"/>
            </a:rPr>
            <a:t>4</a:t>
          </a:r>
          <a:r>
            <a:rPr lang="ja-JP" altLang="en-US" sz="1000" b="0" i="0" strike="noStrike">
              <a:solidFill>
                <a:srgbClr val="FF0000"/>
              </a:solidFill>
              <a:latin typeface="ＭＳ Ｐゴシック"/>
              <a:ea typeface="+mn-ea"/>
            </a:rPr>
            <a:t>延長まで実施しない限り、必ず「行の削除」作業が必要です。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190500</xdr:colOff>
      <xdr:row>5</xdr:row>
      <xdr:rowOff>133350</xdr:rowOff>
    </xdr:from>
    <xdr:to>
      <xdr:col>17</xdr:col>
      <xdr:colOff>57150</xdr:colOff>
      <xdr:row>11</xdr:row>
      <xdr:rowOff>0</xdr:rowOff>
    </xdr:to>
    <xdr:sp macro="" textlink="">
      <xdr:nvSpPr>
        <xdr:cNvPr id="4139" name="AutoShape 1"/>
        <xdr:cNvSpPr>
          <a:spLocks noChangeArrowheads="1"/>
        </xdr:cNvSpPr>
      </xdr:nvSpPr>
      <xdr:spPr bwMode="auto">
        <a:xfrm>
          <a:off x="3286125" y="1076325"/>
          <a:ext cx="819150" cy="1038225"/>
        </a:xfrm>
        <a:prstGeom prst="bracketPair">
          <a:avLst>
            <a:gd name="adj" fmla="val 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56</xdr:row>
      <xdr:rowOff>104775</xdr:rowOff>
    </xdr:from>
    <xdr:to>
      <xdr:col>28</xdr:col>
      <xdr:colOff>133350</xdr:colOff>
      <xdr:row>67</xdr:row>
      <xdr:rowOff>85725</xdr:rowOff>
    </xdr:to>
    <xdr:sp macro="" textlink="">
      <xdr:nvSpPr>
        <xdr:cNvPr id="4140" name="Text Box 3"/>
        <xdr:cNvSpPr txBox="1">
          <a:spLocks noChangeArrowheads="1"/>
        </xdr:cNvSpPr>
      </xdr:nvSpPr>
      <xdr:spPr bwMode="auto">
        <a:xfrm>
          <a:off x="47625" y="8991600"/>
          <a:ext cx="6753225" cy="1866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190499</xdr:colOff>
      <xdr:row>61</xdr:row>
      <xdr:rowOff>19050</xdr:rowOff>
    </xdr:from>
    <xdr:to>
      <xdr:col>41</xdr:col>
      <xdr:colOff>79375</xdr:colOff>
      <xdr:row>67</xdr:row>
      <xdr:rowOff>9525</xdr:rowOff>
    </xdr:to>
    <xdr:sp macro="" textlink="">
      <xdr:nvSpPr>
        <xdr:cNvPr id="10" name="AutoShape 10"/>
        <xdr:cNvSpPr>
          <a:spLocks noChangeArrowheads="1"/>
        </xdr:cNvSpPr>
      </xdr:nvSpPr>
      <xdr:spPr bwMode="auto">
        <a:xfrm>
          <a:off x="7532687" y="9623425"/>
          <a:ext cx="1873251" cy="1002506"/>
        </a:xfrm>
        <a:prstGeom prst="wedgeRoundRectCallout">
          <a:avLst>
            <a:gd name="adj1" fmla="val -78499"/>
            <a:gd name="adj2" fmla="val 26703"/>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FF0000"/>
              </a:solidFill>
              <a:latin typeface="ＭＳ Ｐゴシック"/>
              <a:ea typeface="ＭＳ Ｐゴシック"/>
            </a:rPr>
            <a:t>戦評欄にはテキストボックスが設置してあるので、ワープロやテキストエディタなどで打った文章を貼り付けること。</a:t>
          </a:r>
          <a:endParaRPr lang="en-US" altLang="ja-JP" sz="1000" b="0" i="0" strike="noStrike">
            <a:solidFill>
              <a:srgbClr val="FF0000"/>
            </a:solidFill>
            <a:latin typeface="ＭＳ Ｐゴシック"/>
            <a:ea typeface="ＭＳ Ｐゴシック"/>
          </a:endParaRPr>
        </a:p>
        <a:p>
          <a:pPr algn="l" rtl="0">
            <a:lnSpc>
              <a:spcPts val="1100"/>
            </a:lnSpc>
            <a:defRPr sz="1000"/>
          </a:pPr>
          <a:endParaRPr lang="en-US" altLang="ja-JP" sz="1000" b="0" i="0" strike="noStrike">
            <a:solidFill>
              <a:srgbClr val="FF0000"/>
            </a:solidFill>
            <a:latin typeface="ＭＳ Ｐゴシック"/>
            <a:ea typeface="ＭＳ Ｐゴシック"/>
          </a:endParaRPr>
        </a:p>
        <a:p>
          <a:pPr algn="l" rtl="0">
            <a:lnSpc>
              <a:spcPts val="1100"/>
            </a:lnSpc>
            <a:defRPr sz="1000"/>
          </a:pPr>
          <a:r>
            <a:rPr lang="ja-JP" altLang="en-US" sz="1000" b="0" i="0" strike="noStrike">
              <a:solidFill>
                <a:srgbClr val="FF0000"/>
              </a:solidFill>
              <a:latin typeface="ＭＳ Ｐゴシック"/>
              <a:ea typeface="ＭＳ Ｐゴシック"/>
            </a:rPr>
            <a:t>「記載者」と「所属」も忘れずに！</a:t>
          </a:r>
        </a:p>
      </xdr:txBody>
    </xdr:sp>
    <xdr:clientData/>
  </xdr:twoCellAnchor>
  <xdr:twoCellAnchor>
    <xdr:from>
      <xdr:col>33</xdr:col>
      <xdr:colOff>19050</xdr:colOff>
      <xdr:row>42</xdr:row>
      <xdr:rowOff>19050</xdr:rowOff>
    </xdr:from>
    <xdr:to>
      <xdr:col>42</xdr:col>
      <xdr:colOff>148828</xdr:colOff>
      <xdr:row>45</xdr:row>
      <xdr:rowOff>138906</xdr:rowOff>
    </xdr:to>
    <xdr:sp macro="" textlink="">
      <xdr:nvSpPr>
        <xdr:cNvPr id="11" name="AutoShape 18"/>
        <xdr:cNvSpPr>
          <a:spLocks noChangeArrowheads="1"/>
        </xdr:cNvSpPr>
      </xdr:nvSpPr>
      <xdr:spPr bwMode="auto">
        <a:xfrm>
          <a:off x="7758113" y="7381081"/>
          <a:ext cx="1915715" cy="625872"/>
        </a:xfrm>
        <a:prstGeom prst="wedgeRoundRectCallout">
          <a:avLst>
            <a:gd name="adj1" fmla="val -57842"/>
            <a:gd name="adj2" fmla="val 88284"/>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Ｐゴシック"/>
              <a:ea typeface="ＭＳ Ｐゴシック"/>
            </a:rPr>
            <a:t>選手登録数が</a:t>
          </a:r>
          <a:r>
            <a:rPr lang="en-US" altLang="ja-JP" sz="1000" b="0" i="0" strike="noStrike">
              <a:solidFill>
                <a:srgbClr val="FF0000"/>
              </a:solidFill>
              <a:latin typeface="ＭＳ Ｐゴシック"/>
              <a:ea typeface="ＭＳ Ｐゴシック"/>
            </a:rPr>
            <a:t>18</a:t>
          </a:r>
          <a:r>
            <a:rPr lang="ja-JP" altLang="en-US" sz="1000" b="0" i="0" strike="noStrike">
              <a:solidFill>
                <a:srgbClr val="FF0000"/>
              </a:solidFill>
              <a:latin typeface="ＭＳ Ｐゴシック"/>
              <a:ea typeface="ＭＳ Ｐゴシック"/>
            </a:rPr>
            <a:t>名未満のときは、不要な行を適宜削除（または非表示）してください。</a:t>
          </a:r>
        </a:p>
        <a:p>
          <a:pPr algn="l" rtl="0">
            <a:lnSpc>
              <a:spcPts val="1100"/>
            </a:lnSpc>
            <a:defRPr sz="1000"/>
          </a:pPr>
          <a:endParaRPr lang="ja-JP" altLang="en-US" sz="1000" b="0" i="0" strike="noStrike">
            <a:solidFill>
              <a:srgbClr val="FF0000"/>
            </a:solidFill>
            <a:latin typeface="ＭＳ Ｐゴシック"/>
            <a:ea typeface="ＭＳ Ｐゴシック"/>
          </a:endParaRPr>
        </a:p>
      </xdr:txBody>
    </xdr:sp>
    <xdr:clientData/>
  </xdr:twoCellAnchor>
  <xdr:twoCellAnchor>
    <xdr:from>
      <xdr:col>33</xdr:col>
      <xdr:colOff>69453</xdr:colOff>
      <xdr:row>48</xdr:row>
      <xdr:rowOff>54770</xdr:rowOff>
    </xdr:from>
    <xdr:to>
      <xdr:col>43</xdr:col>
      <xdr:colOff>29765</xdr:colOff>
      <xdr:row>52</xdr:row>
      <xdr:rowOff>29767</xdr:rowOff>
    </xdr:to>
    <xdr:sp macro="" textlink="">
      <xdr:nvSpPr>
        <xdr:cNvPr id="12" name="AutoShape 19"/>
        <xdr:cNvSpPr>
          <a:spLocks noChangeArrowheads="1"/>
        </xdr:cNvSpPr>
      </xdr:nvSpPr>
      <xdr:spPr bwMode="auto">
        <a:xfrm>
          <a:off x="7808516" y="8428833"/>
          <a:ext cx="1944687" cy="649684"/>
        </a:xfrm>
        <a:prstGeom prst="wedgeRoundRectCallout">
          <a:avLst>
            <a:gd name="adj1" fmla="val -87006"/>
            <a:gd name="adj2" fmla="val 182864"/>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その際、戦評ボックス部分に行を挿入すると、戦評欄を広げることができます。</a:t>
          </a:r>
        </a:p>
      </xdr:txBody>
    </xdr:sp>
    <xdr:clientData/>
  </xdr:twoCellAnchor>
  <xdr:twoCellAnchor>
    <xdr:from>
      <xdr:col>31</xdr:col>
      <xdr:colOff>85725</xdr:colOff>
      <xdr:row>0</xdr:row>
      <xdr:rowOff>57149</xdr:rowOff>
    </xdr:from>
    <xdr:to>
      <xdr:col>41</xdr:col>
      <xdr:colOff>47624</xdr:colOff>
      <xdr:row>3</xdr:row>
      <xdr:rowOff>85725</xdr:rowOff>
    </xdr:to>
    <xdr:sp macro="" textlink="">
      <xdr:nvSpPr>
        <xdr:cNvPr id="16" name="AutoShape 6"/>
        <xdr:cNvSpPr>
          <a:spLocks noChangeArrowheads="1"/>
        </xdr:cNvSpPr>
      </xdr:nvSpPr>
      <xdr:spPr bwMode="auto">
        <a:xfrm>
          <a:off x="7429500" y="57149"/>
          <a:ext cx="1962149" cy="381001"/>
        </a:xfrm>
        <a:prstGeom prst="wedgeRoundRectCallout">
          <a:avLst>
            <a:gd name="adj1" fmla="val -65134"/>
            <a:gd name="adj2" fmla="val 85923"/>
            <a:gd name="adj3" fmla="val 16667"/>
          </a:avLst>
        </a:prstGeom>
        <a:solidFill>
          <a:srgbClr val="FFFF00"/>
        </a:solidFill>
        <a:ln w="19050">
          <a:solidFill>
            <a:srgbClr val="FF0000"/>
          </a:solidFill>
          <a:miter lim="800000"/>
          <a:headEnd/>
          <a:tailEnd/>
        </a:ln>
      </xdr:spPr>
      <xdr:txBody>
        <a:bodyPr vertOverflow="clip" wrap="square" lIns="27432" tIns="18288" rIns="0" bIns="0" anchor="t" upright="1"/>
        <a:lstStyle/>
        <a:p>
          <a:pPr algn="l" rtl="0">
            <a:lnSpc>
              <a:spcPts val="1100"/>
            </a:lnSpc>
            <a:defRPr sz="1000"/>
          </a:pPr>
          <a:r>
            <a:rPr lang="en-US" altLang="ja-JP" sz="1000" b="0" i="0" strike="noStrike">
              <a:solidFill>
                <a:srgbClr val="FF0000"/>
              </a:solidFill>
              <a:latin typeface="ＭＳ Ｐゴシック"/>
              <a:ea typeface="ＭＳ Ｐゴシック"/>
            </a:rPr>
            <a:t>BOX</a:t>
          </a:r>
          <a:r>
            <a:rPr lang="ja-JP" altLang="en-US" sz="1000" b="0" i="0" strike="noStrike">
              <a:solidFill>
                <a:srgbClr val="FF0000"/>
              </a:solidFill>
              <a:latin typeface="ＭＳ Ｐゴシック"/>
              <a:ea typeface="ＭＳ Ｐゴシック"/>
            </a:rPr>
            <a:t>の得点合計と食い違うと警告が表示される。</a:t>
          </a:r>
        </a:p>
      </xdr:txBody>
    </xdr:sp>
    <xdr:clientData/>
  </xdr:twoCellAnchor>
  <xdr:twoCellAnchor>
    <xdr:from>
      <xdr:col>3</xdr:col>
      <xdr:colOff>161925</xdr:colOff>
      <xdr:row>15</xdr:row>
      <xdr:rowOff>85725</xdr:rowOff>
    </xdr:from>
    <xdr:to>
      <xdr:col>26</xdr:col>
      <xdr:colOff>133350</xdr:colOff>
      <xdr:row>29</xdr:row>
      <xdr:rowOff>104775</xdr:rowOff>
    </xdr:to>
    <xdr:graphicFrame macro="">
      <xdr:nvGraphicFramePr>
        <xdr:cNvPr id="4147"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66675</xdr:colOff>
      <xdr:row>6</xdr:row>
      <xdr:rowOff>114300</xdr:rowOff>
    </xdr:from>
    <xdr:to>
      <xdr:col>41</xdr:col>
      <xdr:colOff>85725</xdr:colOff>
      <xdr:row>10</xdr:row>
      <xdr:rowOff>200026</xdr:rowOff>
    </xdr:to>
    <xdr:sp macro="" textlink="">
      <xdr:nvSpPr>
        <xdr:cNvPr id="13" name="AutoShape 6"/>
        <xdr:cNvSpPr>
          <a:spLocks noChangeArrowheads="1"/>
        </xdr:cNvSpPr>
      </xdr:nvSpPr>
      <xdr:spPr bwMode="auto">
        <a:xfrm>
          <a:off x="7810500" y="1247775"/>
          <a:ext cx="1619250" cy="847726"/>
        </a:xfrm>
        <a:prstGeom prst="wedgeRoundRectCallout">
          <a:avLst>
            <a:gd name="adj1" fmla="val -73537"/>
            <a:gd name="adj2" fmla="val 30679"/>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Ｐゴシック"/>
              <a:ea typeface="ＭＳ Ｐゴシック"/>
            </a:rPr>
            <a:t>第１Ｑ～第４Ｑの得点は、自動入力される。</a:t>
          </a:r>
        </a:p>
        <a:p>
          <a:pPr algn="l" rtl="0">
            <a:lnSpc>
              <a:spcPts val="1100"/>
            </a:lnSpc>
            <a:defRPr sz="1000"/>
          </a:pPr>
          <a:r>
            <a:rPr lang="ja-JP" altLang="en-US" sz="1000" b="0" i="0" strike="noStrike">
              <a:solidFill>
                <a:srgbClr val="FF0000"/>
              </a:solidFill>
              <a:latin typeface="ＭＳ Ｐゴシック"/>
              <a:ea typeface="ＭＳ Ｐゴシック"/>
            </a:rPr>
            <a:t>延長になった場合、延長の得点のみ直接入力する。</a:t>
          </a:r>
        </a:p>
      </xdr:txBody>
    </xdr:sp>
    <xdr:clientData/>
  </xdr:twoCellAnchor>
  <xdr:twoCellAnchor>
    <xdr:from>
      <xdr:col>33</xdr:col>
      <xdr:colOff>161925</xdr:colOff>
      <xdr:row>17</xdr:row>
      <xdr:rowOff>152400</xdr:rowOff>
    </xdr:from>
    <xdr:to>
      <xdr:col>41</xdr:col>
      <xdr:colOff>171450</xdr:colOff>
      <xdr:row>24</xdr:row>
      <xdr:rowOff>66675</xdr:rowOff>
    </xdr:to>
    <xdr:sp macro="" textlink="">
      <xdr:nvSpPr>
        <xdr:cNvPr id="14" name="AutoShape 7"/>
        <xdr:cNvSpPr>
          <a:spLocks noChangeArrowheads="1"/>
        </xdr:cNvSpPr>
      </xdr:nvSpPr>
      <xdr:spPr bwMode="auto">
        <a:xfrm>
          <a:off x="6762750" y="2905125"/>
          <a:ext cx="1609725" cy="1114425"/>
        </a:xfrm>
        <a:prstGeom prst="wedgeRoundRectCallout">
          <a:avLst>
            <a:gd name="adj1" fmla="val -79584"/>
            <a:gd name="adj2" fmla="val 8121"/>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「入力</a:t>
          </a:r>
          <a:r>
            <a:rPr lang="en-US" altLang="ja-JP" sz="1000" b="0" i="0" strike="noStrike">
              <a:solidFill>
                <a:srgbClr val="FF0000"/>
              </a:solidFill>
              <a:latin typeface="ＭＳ Ｐゴシック"/>
              <a:ea typeface="ＭＳ Ｐゴシック"/>
            </a:rPr>
            <a:t>_3</a:t>
          </a:r>
          <a:r>
            <a:rPr lang="ja-JP" altLang="en-US" sz="1000" b="0" i="0" strike="noStrike">
              <a:solidFill>
                <a:srgbClr val="FF0000"/>
              </a:solidFill>
              <a:latin typeface="ＭＳ Ｐゴシック"/>
              <a:ea typeface="ＭＳ Ｐゴシック"/>
            </a:rPr>
            <a:t>」シートで、実施しなかった延長の部分を行ごと削除するとグラフが適正化される。（実施していない延長時間の部分が消える）</a:t>
          </a:r>
        </a:p>
      </xdr:txBody>
    </xdr:sp>
    <xdr:clientData/>
  </xdr:twoCellAnchor>
  <xdr:twoCellAnchor>
    <xdr:from>
      <xdr:col>32</xdr:col>
      <xdr:colOff>195658</xdr:colOff>
      <xdr:row>33</xdr:row>
      <xdr:rowOff>152797</xdr:rowOff>
    </xdr:from>
    <xdr:to>
      <xdr:col>43</xdr:col>
      <xdr:colOff>63895</xdr:colOff>
      <xdr:row>40</xdr:row>
      <xdr:rowOff>128984</xdr:rowOff>
    </xdr:to>
    <xdr:sp macro="" textlink="">
      <xdr:nvSpPr>
        <xdr:cNvPr id="15" name="角丸四角形 14"/>
        <xdr:cNvSpPr/>
      </xdr:nvSpPr>
      <xdr:spPr bwMode="auto">
        <a:xfrm>
          <a:off x="7736283" y="5996781"/>
          <a:ext cx="2051050" cy="1156891"/>
        </a:xfrm>
        <a:prstGeom prst="roundRect">
          <a:avLst>
            <a:gd name="adj" fmla="val 7170"/>
          </a:avLst>
        </a:prstGeom>
        <a:solidFill>
          <a:srgbClr val="FFFF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900">
              <a:solidFill>
                <a:srgbClr val="FF0000"/>
              </a:solidFill>
            </a:rPr>
            <a:t>ファウル、リバウンド、アシストの本数の入力は、「入力</a:t>
          </a:r>
          <a:r>
            <a:rPr kumimoji="1" lang="en-US" altLang="ja-JP" sz="900">
              <a:solidFill>
                <a:srgbClr val="FF0000"/>
              </a:solidFill>
            </a:rPr>
            <a:t>_1</a:t>
          </a:r>
          <a:r>
            <a:rPr kumimoji="1" lang="ja-JP" altLang="en-US" sz="900">
              <a:solidFill>
                <a:srgbClr val="FF0000"/>
              </a:solidFill>
            </a:rPr>
            <a:t>」シートの「ｽﾀｰﾀｰ」「出場」欄の入力後に行うこと。</a:t>
          </a:r>
          <a:endParaRPr kumimoji="1" lang="en-US" altLang="ja-JP" sz="900">
            <a:solidFill>
              <a:srgbClr val="FF0000"/>
            </a:solidFill>
          </a:endParaRPr>
        </a:p>
        <a:p>
          <a:pPr algn="l"/>
          <a:endParaRPr kumimoji="1" lang="en-US" altLang="ja-JP" sz="900">
            <a:solidFill>
              <a:srgbClr val="FF0000"/>
            </a:solidFill>
          </a:endParaRPr>
        </a:p>
        <a:p>
          <a:pPr algn="l"/>
          <a:r>
            <a:rPr kumimoji="1" lang="en-US" altLang="ja-JP" sz="900">
              <a:solidFill>
                <a:srgbClr val="FF0000"/>
              </a:solidFill>
            </a:rPr>
            <a:t>※</a:t>
          </a:r>
          <a:r>
            <a:rPr kumimoji="1" lang="ja-JP" altLang="en-US" sz="900">
              <a:solidFill>
                <a:srgbClr val="FF0000"/>
              </a:solidFill>
            </a:rPr>
            <a:t>出場した選手の欄は黄色になる。</a:t>
          </a:r>
          <a:endParaRPr kumimoji="1" lang="en-US" altLang="ja-JP" sz="900">
            <a:solidFill>
              <a:srgbClr val="FF0000"/>
            </a:solidFill>
          </a:endParaRPr>
        </a:p>
        <a:p>
          <a:pPr algn="l"/>
          <a:r>
            <a:rPr kumimoji="1" lang="ja-JP" altLang="en-US" sz="900">
              <a:solidFill>
                <a:srgbClr val="FF0000"/>
              </a:solidFill>
            </a:rPr>
            <a:t>　　（入力すると色が消える）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N59"/>
  <sheetViews>
    <sheetView showGridLines="0" tabSelected="1" view="pageBreakPreview" zoomScaleNormal="100" zoomScaleSheetLayoutView="100" workbookViewId="0"/>
  </sheetViews>
  <sheetFormatPr defaultRowHeight="13.5" customHeight="1"/>
  <cols>
    <col min="1" max="1" width="2.625" style="79" customWidth="1"/>
    <col min="2" max="3" width="4.625" style="79" customWidth="1"/>
    <col min="4" max="13" width="8.625" style="79" customWidth="1"/>
    <col min="14" max="14" width="3.625" style="79" customWidth="1"/>
    <col min="15" max="16384" width="9" style="79"/>
  </cols>
  <sheetData>
    <row r="1" spans="2:13" ht="5.0999999999999996" customHeight="1" thickBot="1"/>
    <row r="2" spans="2:13" ht="13.5" customHeight="1">
      <c r="B2" s="423" t="s">
        <v>255</v>
      </c>
      <c r="C2" s="424"/>
      <c r="D2" s="424"/>
      <c r="E2" s="424"/>
      <c r="F2" s="424"/>
      <c r="G2" s="424"/>
      <c r="H2" s="308"/>
      <c r="I2" s="308"/>
      <c r="J2" s="308"/>
      <c r="K2" s="325"/>
      <c r="L2" s="428" t="s">
        <v>339</v>
      </c>
      <c r="M2" s="429"/>
    </row>
    <row r="3" spans="2:13" ht="13.5" customHeight="1">
      <c r="B3" s="425"/>
      <c r="C3" s="426"/>
      <c r="D3" s="426"/>
      <c r="E3" s="426"/>
      <c r="F3" s="426"/>
      <c r="G3" s="426"/>
      <c r="H3" s="309"/>
      <c r="I3" s="309"/>
      <c r="J3" s="309"/>
      <c r="K3" s="325"/>
      <c r="L3" s="430"/>
      <c r="M3" s="431"/>
    </row>
    <row r="4" spans="2:13" ht="13.5" customHeight="1" thickBot="1">
      <c r="B4" s="80" t="s">
        <v>274</v>
      </c>
      <c r="C4" s="81"/>
      <c r="D4" s="81"/>
      <c r="E4" s="82"/>
      <c r="F4" s="82"/>
      <c r="G4" s="82"/>
      <c r="H4" s="78" t="s">
        <v>340</v>
      </c>
      <c r="I4" s="427">
        <v>40866</v>
      </c>
      <c r="J4" s="427"/>
      <c r="K4" s="326"/>
      <c r="L4" s="432"/>
      <c r="M4" s="433"/>
    </row>
    <row r="5" spans="2:13" ht="15" customHeight="1">
      <c r="B5" s="74"/>
      <c r="C5" s="83"/>
      <c r="D5" s="83"/>
      <c r="H5" s="75"/>
      <c r="I5" s="76"/>
      <c r="J5" s="76"/>
      <c r="K5" s="76"/>
      <c r="L5" s="74"/>
      <c r="M5" s="77"/>
    </row>
    <row r="6" spans="2:13" ht="15" customHeight="1">
      <c r="B6" s="84" t="s">
        <v>251</v>
      </c>
      <c r="C6" s="83"/>
      <c r="G6" s="75"/>
      <c r="H6" s="76"/>
      <c r="I6" s="76"/>
      <c r="J6" s="76"/>
      <c r="K6" s="74"/>
      <c r="L6" s="77"/>
    </row>
    <row r="7" spans="2:13" ht="15" customHeight="1">
      <c r="B7" s="84"/>
      <c r="C7" s="79" t="s">
        <v>239</v>
      </c>
      <c r="G7" s="75"/>
      <c r="H7" s="76"/>
      <c r="I7" s="76"/>
      <c r="J7" s="76"/>
      <c r="K7" s="74"/>
      <c r="L7" s="77"/>
    </row>
    <row r="8" spans="2:13" ht="15" customHeight="1">
      <c r="B8" s="151"/>
      <c r="C8" s="79" t="s">
        <v>240</v>
      </c>
      <c r="G8" s="75"/>
      <c r="H8" s="76"/>
      <c r="I8" s="76"/>
      <c r="J8" s="76"/>
      <c r="K8" s="74"/>
      <c r="L8" s="77"/>
    </row>
    <row r="9" spans="2:13" ht="15" customHeight="1">
      <c r="B9" s="151"/>
      <c r="G9" s="75"/>
      <c r="H9" s="76"/>
      <c r="I9" s="76"/>
      <c r="J9" s="76"/>
      <c r="K9" s="74"/>
      <c r="L9" s="77"/>
    </row>
    <row r="10" spans="2:13" ht="15" customHeight="1">
      <c r="B10" s="151"/>
      <c r="C10" s="79" t="s">
        <v>275</v>
      </c>
      <c r="G10" s="75"/>
      <c r="H10" s="76"/>
      <c r="I10" s="76"/>
      <c r="J10" s="76"/>
      <c r="K10" s="74"/>
      <c r="L10" s="77"/>
    </row>
    <row r="11" spans="2:13" ht="15" customHeight="1">
      <c r="B11" s="151"/>
      <c r="C11" s="79" t="s">
        <v>250</v>
      </c>
      <c r="G11" s="75"/>
      <c r="H11" s="76"/>
      <c r="I11" s="76"/>
      <c r="J11" s="76"/>
      <c r="K11" s="74"/>
      <c r="L11" s="77"/>
    </row>
    <row r="12" spans="2:13" ht="15" customHeight="1">
      <c r="B12" s="151"/>
      <c r="C12" s="79" t="s">
        <v>336</v>
      </c>
      <c r="G12" s="75"/>
      <c r="H12" s="76"/>
      <c r="I12" s="76"/>
      <c r="J12" s="76"/>
      <c r="K12" s="74"/>
      <c r="L12" s="77"/>
    </row>
    <row r="13" spans="2:13" ht="15" customHeight="1">
      <c r="B13" s="151"/>
      <c r="C13" s="79" t="s">
        <v>335</v>
      </c>
      <c r="G13" s="75"/>
      <c r="H13" s="76"/>
      <c r="I13" s="76"/>
      <c r="J13" s="76"/>
      <c r="K13" s="74"/>
      <c r="L13" s="77"/>
    </row>
    <row r="14" spans="2:13" ht="15" customHeight="1">
      <c r="B14" s="83"/>
      <c r="C14" s="83"/>
      <c r="G14" s="75"/>
      <c r="H14" s="76"/>
      <c r="I14" s="76"/>
      <c r="J14" s="76"/>
      <c r="K14" s="74"/>
      <c r="L14" s="77"/>
    </row>
    <row r="15" spans="2:13" ht="15" customHeight="1">
      <c r="B15" s="84" t="s">
        <v>252</v>
      </c>
      <c r="C15" s="83"/>
      <c r="G15" s="75"/>
      <c r="H15" s="76"/>
      <c r="I15" s="76"/>
      <c r="J15" s="76"/>
      <c r="K15" s="74"/>
      <c r="L15" s="77"/>
    </row>
    <row r="16" spans="2:13" ht="15" customHeight="1">
      <c r="B16" s="83"/>
      <c r="C16" s="79" t="s">
        <v>238</v>
      </c>
      <c r="G16" s="75"/>
      <c r="H16" s="76"/>
      <c r="I16" s="76"/>
      <c r="J16" s="76"/>
      <c r="K16" s="74"/>
      <c r="L16" s="77"/>
    </row>
    <row r="17" spans="2:12" ht="15" customHeight="1">
      <c r="B17" s="83"/>
      <c r="C17" s="247" t="s">
        <v>327</v>
      </c>
      <c r="G17" s="75"/>
      <c r="H17" s="76"/>
      <c r="I17" s="76"/>
      <c r="J17" s="76"/>
      <c r="K17" s="74"/>
      <c r="L17" s="77"/>
    </row>
    <row r="18" spans="2:12" ht="15" customHeight="1">
      <c r="B18" s="83"/>
      <c r="C18" s="79" t="s">
        <v>182</v>
      </c>
      <c r="G18" s="75"/>
      <c r="H18" s="76"/>
      <c r="I18" s="76"/>
      <c r="J18" s="76"/>
      <c r="K18" s="74"/>
      <c r="L18" s="77"/>
    </row>
    <row r="19" spans="2:12" ht="15" customHeight="1">
      <c r="B19" s="83"/>
      <c r="C19" s="247" t="s">
        <v>328</v>
      </c>
      <c r="G19" s="75"/>
      <c r="H19" s="76"/>
      <c r="I19" s="76"/>
      <c r="J19" s="76"/>
      <c r="K19" s="74"/>
      <c r="L19" s="77"/>
    </row>
    <row r="20" spans="2:12" ht="15" customHeight="1">
      <c r="B20" s="83"/>
      <c r="C20" s="79" t="s">
        <v>326</v>
      </c>
      <c r="G20" s="75"/>
      <c r="H20" s="76"/>
      <c r="I20" s="76"/>
      <c r="J20" s="76"/>
      <c r="K20" s="74"/>
      <c r="L20" s="77"/>
    </row>
    <row r="21" spans="2:12" ht="15" customHeight="1">
      <c r="B21" s="83"/>
      <c r="C21" s="247" t="s">
        <v>329</v>
      </c>
      <c r="G21" s="75"/>
      <c r="H21" s="76"/>
      <c r="I21" s="76"/>
      <c r="J21" s="76"/>
      <c r="K21" s="74"/>
      <c r="L21" s="77"/>
    </row>
    <row r="22" spans="2:12" ht="15" customHeight="1">
      <c r="B22" s="83"/>
      <c r="G22" s="75"/>
      <c r="H22" s="76"/>
      <c r="I22" s="76"/>
      <c r="J22" s="76"/>
      <c r="K22" s="74"/>
      <c r="L22" s="77"/>
    </row>
    <row r="23" spans="2:12" ht="15" customHeight="1">
      <c r="B23" s="84" t="s">
        <v>253</v>
      </c>
      <c r="G23" s="75"/>
      <c r="H23" s="76"/>
      <c r="I23" s="76"/>
      <c r="J23" s="76"/>
      <c r="K23" s="74"/>
      <c r="L23" s="77"/>
    </row>
    <row r="24" spans="2:12" ht="15" customHeight="1">
      <c r="B24" s="85"/>
      <c r="C24" s="79" t="s">
        <v>242</v>
      </c>
    </row>
    <row r="25" spans="2:12" ht="15" customHeight="1">
      <c r="B25" s="85"/>
    </row>
    <row r="26" spans="2:12" ht="15" customHeight="1">
      <c r="B26" s="85"/>
      <c r="C26" s="79" t="s">
        <v>248</v>
      </c>
    </row>
    <row r="27" spans="2:12" ht="15" customHeight="1">
      <c r="B27" s="85"/>
      <c r="C27" s="247" t="s">
        <v>243</v>
      </c>
      <c r="D27" s="86"/>
    </row>
    <row r="28" spans="2:12" ht="15" customHeight="1">
      <c r="B28" s="85"/>
      <c r="C28" s="247"/>
      <c r="D28" s="86"/>
    </row>
    <row r="29" spans="2:12" ht="15" customHeight="1">
      <c r="B29" s="88"/>
      <c r="C29" s="79" t="s">
        <v>249</v>
      </c>
      <c r="D29" s="88"/>
      <c r="E29" s="88"/>
      <c r="F29" s="88"/>
      <c r="G29" s="88"/>
      <c r="H29" s="88"/>
      <c r="I29" s="88"/>
      <c r="J29" s="88"/>
      <c r="K29" s="88"/>
      <c r="L29" s="88"/>
    </row>
    <row r="30" spans="2:12" ht="15" customHeight="1">
      <c r="B30" s="88"/>
      <c r="C30" s="247" t="s">
        <v>256</v>
      </c>
      <c r="D30" s="88"/>
      <c r="E30" s="88"/>
      <c r="F30" s="88"/>
      <c r="G30" s="88"/>
      <c r="H30" s="88"/>
      <c r="I30" s="88"/>
      <c r="J30" s="88"/>
      <c r="K30" s="88"/>
      <c r="L30" s="88"/>
    </row>
    <row r="31" spans="2:12" ht="15" customHeight="1">
      <c r="B31" s="88"/>
      <c r="C31" s="247"/>
      <c r="D31" s="88"/>
      <c r="E31" s="88"/>
      <c r="F31" s="88"/>
      <c r="G31" s="88"/>
      <c r="H31" s="88"/>
      <c r="I31" s="88"/>
      <c r="J31" s="88"/>
      <c r="K31" s="88"/>
      <c r="L31" s="88"/>
    </row>
    <row r="32" spans="2:12" ht="15" customHeight="1">
      <c r="B32" s="88"/>
      <c r="C32" s="195" t="s">
        <v>244</v>
      </c>
      <c r="D32" s="88"/>
      <c r="E32" s="88"/>
      <c r="F32" s="88"/>
      <c r="G32" s="88"/>
      <c r="H32" s="88"/>
      <c r="I32" s="88"/>
      <c r="J32" s="88"/>
      <c r="K32" s="88"/>
      <c r="L32" s="88"/>
    </row>
    <row r="33" spans="2:12" ht="15" customHeight="1">
      <c r="B33" s="88"/>
      <c r="C33" s="247" t="s">
        <v>245</v>
      </c>
      <c r="D33" s="88"/>
      <c r="E33" s="88"/>
      <c r="F33" s="88"/>
      <c r="G33" s="88"/>
      <c r="H33" s="88"/>
      <c r="I33" s="88"/>
      <c r="J33" s="88"/>
      <c r="K33" s="88"/>
      <c r="L33" s="88"/>
    </row>
    <row r="34" spans="2:12" ht="15" customHeight="1">
      <c r="B34" s="88"/>
      <c r="C34" s="247" t="s">
        <v>325</v>
      </c>
      <c r="D34" s="88"/>
      <c r="E34" s="88"/>
      <c r="F34" s="88"/>
      <c r="G34" s="88"/>
      <c r="H34" s="88"/>
      <c r="I34" s="88"/>
      <c r="J34" s="88"/>
      <c r="K34" s="88"/>
      <c r="L34" s="88"/>
    </row>
    <row r="35" spans="2:12" ht="15" customHeight="1">
      <c r="B35" s="88"/>
      <c r="C35" s="247"/>
      <c r="D35" s="88"/>
      <c r="E35" s="88"/>
      <c r="F35" s="88"/>
      <c r="G35" s="88"/>
      <c r="H35" s="88"/>
      <c r="I35" s="88"/>
      <c r="J35" s="88"/>
      <c r="K35" s="88"/>
      <c r="L35" s="88"/>
    </row>
    <row r="36" spans="2:12" ht="15" customHeight="1">
      <c r="B36" s="88"/>
      <c r="C36" s="195" t="s">
        <v>330</v>
      </c>
      <c r="D36" s="88"/>
      <c r="E36" s="88"/>
      <c r="F36" s="88"/>
      <c r="G36" s="88"/>
      <c r="H36" s="88"/>
      <c r="I36" s="88"/>
      <c r="J36" s="88"/>
      <c r="K36" s="88"/>
      <c r="L36" s="88"/>
    </row>
    <row r="37" spans="2:12" ht="15" customHeight="1">
      <c r="B37" s="88"/>
      <c r="C37" s="247"/>
      <c r="D37" s="88"/>
      <c r="E37" s="88"/>
      <c r="F37" s="88"/>
      <c r="G37" s="88"/>
      <c r="H37" s="88"/>
      <c r="I37" s="88"/>
      <c r="J37" s="88"/>
      <c r="K37" s="88"/>
      <c r="L37" s="88"/>
    </row>
    <row r="38" spans="2:12" ht="15" customHeight="1">
      <c r="B38" s="88"/>
      <c r="C38" s="422" t="s">
        <v>332</v>
      </c>
      <c r="D38" s="88"/>
      <c r="E38" s="88"/>
      <c r="F38" s="88"/>
      <c r="G38" s="88"/>
      <c r="H38" s="88"/>
      <c r="I38" s="88"/>
      <c r="J38" s="88"/>
      <c r="K38" s="88"/>
      <c r="L38" s="88"/>
    </row>
    <row r="39" spans="2:12" ht="15" customHeight="1">
      <c r="B39" s="88"/>
      <c r="C39" s="247" t="s">
        <v>333</v>
      </c>
      <c r="D39" s="88"/>
      <c r="E39" s="88"/>
      <c r="F39" s="88"/>
      <c r="G39" s="88"/>
      <c r="H39" s="88"/>
      <c r="I39" s="88"/>
      <c r="J39" s="88"/>
      <c r="K39" s="88"/>
      <c r="L39" s="88"/>
    </row>
    <row r="40" spans="2:12" ht="15" customHeight="1">
      <c r="B40" s="88"/>
      <c r="C40" s="247"/>
      <c r="D40" s="88"/>
      <c r="E40" s="88"/>
      <c r="F40" s="88"/>
      <c r="G40" s="88"/>
      <c r="H40" s="88"/>
      <c r="I40" s="88"/>
      <c r="J40" s="88"/>
      <c r="K40" s="88"/>
      <c r="L40" s="88"/>
    </row>
    <row r="41" spans="2:12" ht="15" customHeight="1">
      <c r="B41" s="88"/>
      <c r="C41" s="195" t="s">
        <v>331</v>
      </c>
      <c r="D41" s="88"/>
      <c r="E41" s="88"/>
      <c r="F41" s="88"/>
      <c r="G41" s="88"/>
      <c r="H41" s="88"/>
      <c r="I41" s="88"/>
      <c r="J41" s="88"/>
      <c r="K41" s="88"/>
      <c r="L41" s="88"/>
    </row>
    <row r="42" spans="2:12" ht="15" customHeight="1">
      <c r="B42" s="88"/>
      <c r="C42" s="247"/>
      <c r="D42" s="88"/>
      <c r="E42" s="88"/>
      <c r="F42" s="88"/>
      <c r="G42" s="88"/>
      <c r="H42" s="88"/>
      <c r="I42" s="88"/>
      <c r="J42" s="88"/>
      <c r="K42" s="88"/>
      <c r="L42" s="88"/>
    </row>
    <row r="43" spans="2:12" ht="15" customHeight="1">
      <c r="B43" s="88"/>
      <c r="C43" s="195" t="s">
        <v>334</v>
      </c>
      <c r="D43" s="88"/>
      <c r="E43" s="88"/>
      <c r="F43" s="88"/>
      <c r="G43" s="88"/>
      <c r="H43" s="88"/>
      <c r="I43" s="88"/>
      <c r="J43" s="88"/>
      <c r="K43" s="88"/>
      <c r="L43" s="88"/>
    </row>
    <row r="44" spans="2:12" ht="15" customHeight="1">
      <c r="B44" s="88"/>
      <c r="C44" s="247" t="s">
        <v>246</v>
      </c>
      <c r="D44" s="88"/>
      <c r="E44" s="88"/>
      <c r="F44" s="88"/>
      <c r="G44" s="88"/>
      <c r="H44" s="88"/>
      <c r="I44" s="88"/>
      <c r="J44" s="88"/>
      <c r="K44" s="88"/>
      <c r="L44" s="88"/>
    </row>
    <row r="45" spans="2:12" ht="15" customHeight="1">
      <c r="B45" s="88"/>
      <c r="C45" s="247" t="s">
        <v>247</v>
      </c>
      <c r="D45" s="88"/>
      <c r="E45" s="88"/>
      <c r="F45" s="88"/>
      <c r="G45" s="88"/>
      <c r="H45" s="88"/>
      <c r="I45" s="88"/>
      <c r="J45" s="88"/>
      <c r="K45" s="88"/>
      <c r="L45" s="88"/>
    </row>
    <row r="46" spans="2:12" ht="15" customHeight="1">
      <c r="B46" s="88"/>
      <c r="C46" s="247" t="s">
        <v>337</v>
      </c>
      <c r="D46" s="88"/>
      <c r="E46" s="88"/>
      <c r="F46" s="88"/>
      <c r="G46" s="88"/>
      <c r="H46" s="88"/>
      <c r="I46" s="88"/>
      <c r="J46" s="88"/>
      <c r="K46" s="88"/>
      <c r="L46" s="88"/>
    </row>
    <row r="47" spans="2:12" ht="15" customHeight="1">
      <c r="B47" s="88"/>
      <c r="D47" s="88"/>
      <c r="E47" s="88"/>
      <c r="F47" s="88"/>
      <c r="G47" s="88"/>
      <c r="H47" s="88"/>
      <c r="I47" s="88"/>
      <c r="J47" s="88"/>
      <c r="K47" s="88"/>
      <c r="L47" s="88"/>
    </row>
    <row r="48" spans="2:12" ht="15" customHeight="1">
      <c r="B48" s="84" t="s">
        <v>254</v>
      </c>
      <c r="C48" s="86"/>
      <c r="D48" s="88"/>
      <c r="E48" s="88"/>
      <c r="F48" s="88"/>
      <c r="G48" s="88"/>
      <c r="H48" s="88"/>
      <c r="I48" s="88"/>
      <c r="J48" s="88"/>
      <c r="K48" s="88"/>
      <c r="L48" s="88"/>
    </row>
    <row r="49" spans="2:14" ht="15" customHeight="1">
      <c r="B49" s="88"/>
      <c r="C49" s="195" t="s">
        <v>217</v>
      </c>
      <c r="D49" s="88"/>
      <c r="E49" s="88"/>
      <c r="F49" s="88"/>
      <c r="G49" s="88"/>
      <c r="H49" s="88"/>
      <c r="I49" s="88"/>
      <c r="J49" s="88"/>
      <c r="K49" s="88"/>
      <c r="L49" s="88"/>
    </row>
    <row r="50" spans="2:14" ht="15" customHeight="1">
      <c r="B50" s="88"/>
      <c r="C50" s="86"/>
      <c r="D50" s="88"/>
      <c r="E50" s="88"/>
      <c r="F50" s="88"/>
      <c r="G50" s="88"/>
      <c r="H50" s="88"/>
      <c r="I50" s="88"/>
      <c r="J50" s="88"/>
      <c r="K50" s="88"/>
      <c r="L50" s="88"/>
    </row>
    <row r="51" spans="2:14" ht="15" customHeight="1" thickBot="1">
      <c r="B51" s="89"/>
      <c r="C51" s="89"/>
      <c r="D51" s="89"/>
      <c r="E51" s="89"/>
      <c r="F51" s="89"/>
      <c r="G51" s="89"/>
      <c r="H51" s="89"/>
      <c r="I51" s="89"/>
      <c r="J51" s="89"/>
      <c r="K51" s="89"/>
      <c r="L51" s="89"/>
      <c r="M51" s="89"/>
      <c r="N51" s="87"/>
    </row>
    <row r="52" spans="2:14" ht="15" customHeight="1">
      <c r="N52" s="87"/>
    </row>
    <row r="53" spans="2:14" ht="15" customHeight="1">
      <c r="B53" s="324" t="s">
        <v>147</v>
      </c>
      <c r="C53" s="90"/>
      <c r="D53" s="90"/>
      <c r="E53" s="90"/>
      <c r="N53" s="87"/>
    </row>
    <row r="54" spans="2:14" ht="15" customHeight="1">
      <c r="N54" s="87"/>
    </row>
    <row r="55" spans="2:14" ht="15" customHeight="1">
      <c r="B55" s="91" t="s">
        <v>145</v>
      </c>
      <c r="C55" s="79" t="s">
        <v>45</v>
      </c>
      <c r="N55" s="87"/>
    </row>
    <row r="56" spans="2:14" ht="15" customHeight="1">
      <c r="B56" s="91" t="s">
        <v>146</v>
      </c>
      <c r="C56" s="79" t="s">
        <v>156</v>
      </c>
      <c r="N56" s="87"/>
    </row>
    <row r="57" spans="2:14" ht="15" customHeight="1">
      <c r="B57" s="91" t="s">
        <v>157</v>
      </c>
      <c r="C57" s="79" t="s">
        <v>148</v>
      </c>
      <c r="N57" s="87"/>
    </row>
    <row r="58" spans="2:14" ht="15" customHeight="1" thickBot="1">
      <c r="B58" s="89"/>
      <c r="C58" s="89"/>
      <c r="D58" s="89"/>
      <c r="E58" s="89"/>
      <c r="F58" s="89"/>
      <c r="G58" s="89"/>
      <c r="H58" s="89"/>
      <c r="I58" s="89"/>
      <c r="J58" s="89"/>
      <c r="K58" s="89"/>
      <c r="L58" s="89"/>
      <c r="M58" s="89"/>
      <c r="N58" s="87"/>
    </row>
    <row r="59" spans="2:14" ht="15" customHeight="1"/>
  </sheetData>
  <mergeCells count="3">
    <mergeCell ref="B2:G3"/>
    <mergeCell ref="I4:J4"/>
    <mergeCell ref="L2:M4"/>
  </mergeCells>
  <phoneticPr fontId="3"/>
  <pageMargins left="0.59055118110236227" right="0.59055118110236227" top="0.78740157480314965" bottom="0.78740157480314965" header="0.51181102362204722" footer="0.51181102362204722"/>
  <pageSetup paperSize="9" scale="90" fitToHeight="2"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2"/>
  <sheetViews>
    <sheetView showGridLines="0" zoomScale="64" zoomScaleNormal="64" workbookViewId="0">
      <selection activeCell="B1" sqref="B1"/>
    </sheetView>
  </sheetViews>
  <sheetFormatPr defaultRowHeight="13.5"/>
  <cols>
    <col min="1" max="1" width="2.625" style="132" customWidth="1"/>
    <col min="2" max="2" width="9" style="132"/>
    <col min="3" max="3" width="30.625" style="132" customWidth="1"/>
    <col min="4" max="4" width="5.625" style="132" customWidth="1"/>
    <col min="5" max="5" width="30.625" style="132" customWidth="1"/>
    <col min="6" max="6" width="5.625" style="132" customWidth="1"/>
    <col min="7" max="8" width="9" style="132"/>
    <col min="9" max="9" width="30.625" style="132" customWidth="1"/>
    <col min="10" max="10" width="5.625" style="132" customWidth="1"/>
    <col min="11" max="11" width="30.625" style="132" customWidth="1"/>
    <col min="12" max="12" width="5.625" style="132" customWidth="1"/>
    <col min="13" max="34" width="9" style="132"/>
    <col min="35" max="16384" width="9" style="133"/>
  </cols>
  <sheetData>
    <row r="1" spans="1:34" ht="31.5" thickBot="1">
      <c r="A1" s="327"/>
      <c r="B1" s="320" t="s">
        <v>237</v>
      </c>
      <c r="C1" s="327"/>
      <c r="D1" s="327"/>
      <c r="F1" s="338" t="s">
        <v>259</v>
      </c>
      <c r="G1" s="327"/>
      <c r="H1" s="327"/>
      <c r="I1" s="327"/>
      <c r="J1" s="327"/>
      <c r="K1" s="327"/>
      <c r="L1" s="327"/>
      <c r="M1" s="133"/>
      <c r="N1" s="133"/>
      <c r="O1" s="133"/>
      <c r="P1" s="133"/>
      <c r="Q1" s="133"/>
      <c r="R1" s="133"/>
      <c r="S1" s="133"/>
      <c r="T1" s="133"/>
      <c r="U1" s="133"/>
      <c r="V1" s="133"/>
      <c r="W1" s="133"/>
      <c r="X1" s="133"/>
      <c r="Y1" s="133"/>
      <c r="Z1" s="133"/>
      <c r="AA1" s="133"/>
      <c r="AB1" s="133"/>
      <c r="AC1" s="133"/>
      <c r="AD1" s="133"/>
      <c r="AE1" s="133"/>
      <c r="AF1" s="133"/>
      <c r="AG1" s="133"/>
      <c r="AH1" s="133"/>
    </row>
    <row r="2" spans="1:34" s="248" customFormat="1" ht="30" customHeight="1" thickTop="1" thickBot="1">
      <c r="B2" s="352" t="str">
        <f>IF(ゲーム記号="","",ゲーム記号)</f>
        <v>3A1</v>
      </c>
      <c r="C2" s="353">
        <f>IF(期日="","",期日)</f>
        <v>40577</v>
      </c>
      <c r="D2" s="353"/>
      <c r="E2" s="354">
        <f>IF(開始時刻="","",開始時刻)</f>
        <v>0.54166666666666663</v>
      </c>
      <c r="F2" s="497" t="str">
        <f>IF(会場="","","会場： "&amp;会場)</f>
        <v>会場： □□市総合体育館</v>
      </c>
      <c r="G2" s="497"/>
      <c r="H2" s="497"/>
      <c r="I2" s="498"/>
      <c r="J2" s="285"/>
      <c r="K2" s="285"/>
      <c r="L2" s="285"/>
      <c r="M2" s="285"/>
      <c r="N2" s="285"/>
      <c r="O2" s="285"/>
      <c r="P2" s="285"/>
      <c r="Q2" s="285"/>
      <c r="R2" s="285"/>
    </row>
    <row r="3" spans="1:34" s="310" customFormat="1" ht="34.5" customHeight="1" thickTop="1">
      <c r="B3" s="499" t="str">
        <f>ﾁｰﾑA</f>
        <v>東西大学</v>
      </c>
      <c r="C3" s="499"/>
      <c r="E3" s="311"/>
      <c r="H3" s="499" t="str">
        <f>ﾁｰﾑB</f>
        <v>南北銀行</v>
      </c>
      <c r="I3" s="499"/>
      <c r="K3" s="311"/>
    </row>
    <row r="4" spans="1:34" s="132" customFormat="1">
      <c r="A4" s="148"/>
      <c r="B4" s="183" t="s">
        <v>49</v>
      </c>
      <c r="C4" s="312" t="s">
        <v>234</v>
      </c>
      <c r="D4" s="315" t="s">
        <v>241</v>
      </c>
      <c r="E4" s="316" t="s">
        <v>258</v>
      </c>
      <c r="F4" s="313" t="s">
        <v>241</v>
      </c>
      <c r="H4" s="183" t="s">
        <v>49</v>
      </c>
      <c r="I4" s="312" t="s">
        <v>234</v>
      </c>
      <c r="J4" s="315" t="s">
        <v>241</v>
      </c>
      <c r="K4" s="316" t="s">
        <v>258</v>
      </c>
      <c r="L4" s="313" t="s">
        <v>241</v>
      </c>
    </row>
    <row r="5" spans="1:34" s="132" customFormat="1" ht="24.95" customHeight="1">
      <c r="B5" s="331">
        <f>入力_1!B9</f>
        <v>4</v>
      </c>
      <c r="C5" s="332" t="s">
        <v>257</v>
      </c>
      <c r="D5" s="318"/>
      <c r="E5" s="332" t="s">
        <v>257</v>
      </c>
      <c r="F5" s="318"/>
      <c r="G5" s="310"/>
      <c r="H5" s="331">
        <f>入力_1!P9</f>
        <v>0</v>
      </c>
      <c r="I5" s="332" t="s">
        <v>257</v>
      </c>
      <c r="J5" s="318"/>
      <c r="K5" s="333" t="s">
        <v>257</v>
      </c>
      <c r="L5" s="319"/>
    </row>
    <row r="6" spans="1:34" s="132" customFormat="1" ht="24.95" customHeight="1">
      <c r="B6" s="328">
        <f>入力_1!B10</f>
        <v>5</v>
      </c>
      <c r="C6" s="329" t="s">
        <v>257</v>
      </c>
      <c r="D6" s="317"/>
      <c r="E6" s="329" t="s">
        <v>257</v>
      </c>
      <c r="F6" s="317"/>
      <c r="G6" s="310"/>
      <c r="H6" s="328">
        <f>入力_1!P10</f>
        <v>1</v>
      </c>
      <c r="I6" s="329" t="s">
        <v>257</v>
      </c>
      <c r="J6" s="317"/>
      <c r="K6" s="330" t="s">
        <v>257</v>
      </c>
      <c r="L6" s="314"/>
    </row>
    <row r="7" spans="1:34" s="132" customFormat="1" ht="24.95" customHeight="1">
      <c r="B7" s="331">
        <f>入力_1!B11</f>
        <v>6</v>
      </c>
      <c r="C7" s="332" t="s">
        <v>257</v>
      </c>
      <c r="D7" s="318"/>
      <c r="E7" s="332" t="s">
        <v>257</v>
      </c>
      <c r="F7" s="318"/>
      <c r="G7" s="310"/>
      <c r="H7" s="331">
        <f>入力_1!P11</f>
        <v>3</v>
      </c>
      <c r="I7" s="332" t="s">
        <v>257</v>
      </c>
      <c r="J7" s="318"/>
      <c r="K7" s="333" t="s">
        <v>257</v>
      </c>
      <c r="L7" s="319"/>
    </row>
    <row r="8" spans="1:34" s="132" customFormat="1" ht="24.95" customHeight="1">
      <c r="B8" s="328">
        <f>入力_1!B12</f>
        <v>7</v>
      </c>
      <c r="C8" s="329" t="s">
        <v>257</v>
      </c>
      <c r="D8" s="317"/>
      <c r="E8" s="329" t="s">
        <v>257</v>
      </c>
      <c r="F8" s="317"/>
      <c r="G8" s="310"/>
      <c r="H8" s="328">
        <f>入力_1!P12</f>
        <v>10</v>
      </c>
      <c r="I8" s="329" t="s">
        <v>257</v>
      </c>
      <c r="J8" s="317"/>
      <c r="K8" s="330" t="s">
        <v>257</v>
      </c>
      <c r="L8" s="314"/>
    </row>
    <row r="9" spans="1:34" s="132" customFormat="1" ht="24.95" customHeight="1">
      <c r="B9" s="331">
        <f>入力_1!B13</f>
        <v>8</v>
      </c>
      <c r="C9" s="332" t="s">
        <v>257</v>
      </c>
      <c r="D9" s="318"/>
      <c r="E9" s="332" t="s">
        <v>257</v>
      </c>
      <c r="F9" s="318"/>
      <c r="G9" s="310"/>
      <c r="H9" s="331">
        <f>入力_1!P13</f>
        <v>15</v>
      </c>
      <c r="I9" s="332" t="s">
        <v>257</v>
      </c>
      <c r="J9" s="318"/>
      <c r="K9" s="333" t="s">
        <v>257</v>
      </c>
      <c r="L9" s="319"/>
    </row>
    <row r="10" spans="1:34" s="132" customFormat="1" ht="24.95" customHeight="1">
      <c r="B10" s="328">
        <f>入力_1!B14</f>
        <v>9</v>
      </c>
      <c r="C10" s="329" t="s">
        <v>257</v>
      </c>
      <c r="D10" s="317"/>
      <c r="E10" s="329" t="s">
        <v>257</v>
      </c>
      <c r="F10" s="317"/>
      <c r="G10" s="310"/>
      <c r="H10" s="328">
        <f>入力_1!P14</f>
        <v>20</v>
      </c>
      <c r="I10" s="329" t="s">
        <v>257</v>
      </c>
      <c r="J10" s="317"/>
      <c r="K10" s="330" t="s">
        <v>257</v>
      </c>
      <c r="L10" s="314"/>
    </row>
    <row r="11" spans="1:34" s="132" customFormat="1" ht="24.95" customHeight="1">
      <c r="B11" s="331">
        <f>入力_1!B15</f>
        <v>10</v>
      </c>
      <c r="C11" s="332" t="s">
        <v>257</v>
      </c>
      <c r="D11" s="318"/>
      <c r="E11" s="332" t="s">
        <v>257</v>
      </c>
      <c r="F11" s="318"/>
      <c r="G11" s="310"/>
      <c r="H11" s="331">
        <f>入力_1!P15</f>
        <v>23</v>
      </c>
      <c r="I11" s="332" t="s">
        <v>257</v>
      </c>
      <c r="J11" s="318"/>
      <c r="K11" s="333" t="s">
        <v>257</v>
      </c>
      <c r="L11" s="319"/>
    </row>
    <row r="12" spans="1:34" s="132" customFormat="1" ht="24.95" customHeight="1">
      <c r="B12" s="328">
        <f>入力_1!B16</f>
        <v>11</v>
      </c>
      <c r="C12" s="329" t="s">
        <v>257</v>
      </c>
      <c r="D12" s="317"/>
      <c r="E12" s="329" t="s">
        <v>257</v>
      </c>
      <c r="F12" s="317"/>
      <c r="G12" s="310"/>
      <c r="H12" s="328">
        <f>入力_1!P16</f>
        <v>31</v>
      </c>
      <c r="I12" s="329" t="s">
        <v>257</v>
      </c>
      <c r="J12" s="317"/>
      <c r="K12" s="330" t="s">
        <v>257</v>
      </c>
      <c r="L12" s="314"/>
    </row>
    <row r="13" spans="1:34" s="132" customFormat="1" ht="24.95" customHeight="1">
      <c r="B13" s="331">
        <f>入力_1!B17</f>
        <v>12</v>
      </c>
      <c r="C13" s="332" t="s">
        <v>257</v>
      </c>
      <c r="D13" s="318"/>
      <c r="E13" s="332" t="s">
        <v>257</v>
      </c>
      <c r="F13" s="318"/>
      <c r="G13" s="310"/>
      <c r="H13" s="331">
        <f>入力_1!P17</f>
        <v>33</v>
      </c>
      <c r="I13" s="332" t="s">
        <v>257</v>
      </c>
      <c r="J13" s="318"/>
      <c r="K13" s="333" t="s">
        <v>257</v>
      </c>
      <c r="L13" s="319"/>
    </row>
    <row r="14" spans="1:34" s="132" customFormat="1" ht="24.95" customHeight="1">
      <c r="B14" s="328">
        <f>入力_1!B18</f>
        <v>13</v>
      </c>
      <c r="C14" s="329" t="s">
        <v>257</v>
      </c>
      <c r="D14" s="317"/>
      <c r="E14" s="329" t="s">
        <v>257</v>
      </c>
      <c r="F14" s="317"/>
      <c r="G14" s="310"/>
      <c r="H14" s="328">
        <f>入力_1!P18</f>
        <v>47</v>
      </c>
      <c r="I14" s="329" t="s">
        <v>257</v>
      </c>
      <c r="J14" s="317"/>
      <c r="K14" s="330" t="s">
        <v>257</v>
      </c>
      <c r="L14" s="314"/>
    </row>
    <row r="15" spans="1:34" s="132" customFormat="1" ht="24.95" customHeight="1">
      <c r="B15" s="331">
        <f>入力_1!B19</f>
        <v>14</v>
      </c>
      <c r="C15" s="332" t="s">
        <v>257</v>
      </c>
      <c r="D15" s="318"/>
      <c r="E15" s="332" t="s">
        <v>257</v>
      </c>
      <c r="F15" s="318"/>
      <c r="G15" s="310"/>
      <c r="H15" s="331">
        <f>入力_1!P19</f>
        <v>48</v>
      </c>
      <c r="I15" s="332" t="s">
        <v>257</v>
      </c>
      <c r="J15" s="318"/>
      <c r="K15" s="333" t="s">
        <v>257</v>
      </c>
      <c r="L15" s="319"/>
    </row>
    <row r="16" spans="1:34" s="132" customFormat="1" ht="24.95" customHeight="1">
      <c r="B16" s="339">
        <f>入力_1!B20</f>
        <v>15</v>
      </c>
      <c r="C16" s="337" t="s">
        <v>257</v>
      </c>
      <c r="D16" s="336"/>
      <c r="E16" s="337" t="s">
        <v>257</v>
      </c>
      <c r="F16" s="336"/>
      <c r="G16" s="310"/>
      <c r="H16" s="339">
        <f>入力_1!P20</f>
        <v>50</v>
      </c>
      <c r="I16" s="337" t="s">
        <v>257</v>
      </c>
      <c r="J16" s="336"/>
      <c r="K16" s="335" t="s">
        <v>257</v>
      </c>
      <c r="L16" s="334"/>
    </row>
    <row r="17" spans="1:34" s="132" customFormat="1" ht="24.95" customHeight="1">
      <c r="B17" s="331">
        <f>入力_1!B21</f>
        <v>16</v>
      </c>
      <c r="C17" s="332" t="s">
        <v>257</v>
      </c>
      <c r="D17" s="318"/>
      <c r="E17" s="332" t="s">
        <v>257</v>
      </c>
      <c r="F17" s="318"/>
      <c r="G17" s="310"/>
      <c r="H17" s="331">
        <f>入力_1!P21</f>
        <v>66</v>
      </c>
      <c r="I17" s="332" t="s">
        <v>257</v>
      </c>
      <c r="J17" s="318"/>
      <c r="K17" s="333" t="s">
        <v>257</v>
      </c>
      <c r="L17" s="319"/>
    </row>
    <row r="18" spans="1:34" s="132" customFormat="1" ht="24.95" customHeight="1">
      <c r="B18" s="328">
        <f>入力_1!B22</f>
        <v>17</v>
      </c>
      <c r="C18" s="329" t="s">
        <v>257</v>
      </c>
      <c r="D18" s="317"/>
      <c r="E18" s="329" t="s">
        <v>257</v>
      </c>
      <c r="F18" s="317"/>
      <c r="G18" s="310"/>
      <c r="H18" s="328">
        <f>入力_1!P22</f>
        <v>91</v>
      </c>
      <c r="I18" s="329" t="s">
        <v>257</v>
      </c>
      <c r="J18" s="317"/>
      <c r="K18" s="330" t="s">
        <v>257</v>
      </c>
      <c r="L18" s="314"/>
    </row>
    <row r="19" spans="1:34" s="132" customFormat="1" ht="24.95" customHeight="1">
      <c r="B19" s="331">
        <f>入力_1!B23</f>
        <v>18</v>
      </c>
      <c r="C19" s="332" t="s">
        <v>257</v>
      </c>
      <c r="D19" s="318"/>
      <c r="E19" s="332" t="s">
        <v>257</v>
      </c>
      <c r="F19" s="318"/>
      <c r="G19" s="310"/>
      <c r="H19" s="331">
        <f>入力_1!P23</f>
        <v>99</v>
      </c>
      <c r="I19" s="332" t="s">
        <v>257</v>
      </c>
      <c r="J19" s="318"/>
      <c r="K19" s="333" t="s">
        <v>257</v>
      </c>
      <c r="L19" s="319"/>
    </row>
    <row r="20" spans="1:34" s="132" customFormat="1" ht="24.95" customHeight="1">
      <c r="B20" s="328" t="str">
        <f>入力_1!B24</f>
        <v/>
      </c>
      <c r="C20" s="329" t="s">
        <v>257</v>
      </c>
      <c r="D20" s="317"/>
      <c r="E20" s="329" t="s">
        <v>257</v>
      </c>
      <c r="F20" s="317"/>
      <c r="G20" s="310"/>
      <c r="H20" s="328" t="str">
        <f>入力_1!P24</f>
        <v/>
      </c>
      <c r="I20" s="329" t="s">
        <v>257</v>
      </c>
      <c r="J20" s="317"/>
      <c r="K20" s="330" t="s">
        <v>257</v>
      </c>
      <c r="L20" s="314"/>
    </row>
    <row r="21" spans="1:34" ht="24.95" customHeight="1">
      <c r="A21" s="133"/>
      <c r="B21" s="331" t="str">
        <f>入力_1!B25</f>
        <v/>
      </c>
      <c r="C21" s="332" t="s">
        <v>257</v>
      </c>
      <c r="D21" s="318"/>
      <c r="E21" s="332" t="s">
        <v>257</v>
      </c>
      <c r="F21" s="318"/>
      <c r="G21" s="310"/>
      <c r="H21" s="331" t="str">
        <f>入力_1!P25</f>
        <v/>
      </c>
      <c r="I21" s="332" t="s">
        <v>257</v>
      </c>
      <c r="J21" s="318"/>
      <c r="K21" s="333" t="s">
        <v>257</v>
      </c>
      <c r="L21" s="319"/>
      <c r="M21" s="133"/>
      <c r="N21" s="133"/>
      <c r="O21" s="133"/>
      <c r="P21" s="133"/>
      <c r="Q21" s="133"/>
      <c r="R21" s="133"/>
      <c r="S21" s="133"/>
      <c r="T21" s="133"/>
      <c r="U21" s="133"/>
      <c r="V21" s="133"/>
      <c r="W21" s="133"/>
      <c r="X21" s="133"/>
      <c r="Y21" s="133"/>
      <c r="Z21" s="133"/>
      <c r="AA21" s="133"/>
      <c r="AB21" s="133"/>
      <c r="AC21" s="133"/>
      <c r="AD21" s="133"/>
      <c r="AE21" s="133"/>
      <c r="AF21" s="133"/>
      <c r="AG21" s="133"/>
      <c r="AH21" s="133"/>
    </row>
    <row r="22" spans="1:34" ht="24.95" customHeight="1">
      <c r="A22" s="133"/>
      <c r="B22" s="339" t="str">
        <f>入力_1!B26</f>
        <v/>
      </c>
      <c r="C22" s="337" t="s">
        <v>257</v>
      </c>
      <c r="D22" s="336"/>
      <c r="E22" s="337" t="s">
        <v>257</v>
      </c>
      <c r="F22" s="336"/>
      <c r="G22" s="310"/>
      <c r="H22" s="339" t="str">
        <f>入力_1!P26</f>
        <v/>
      </c>
      <c r="I22" s="337" t="s">
        <v>257</v>
      </c>
      <c r="J22" s="336"/>
      <c r="K22" s="335" t="s">
        <v>257</v>
      </c>
      <c r="L22" s="334"/>
      <c r="M22" s="133"/>
      <c r="N22" s="133"/>
      <c r="O22" s="133"/>
      <c r="P22" s="133"/>
      <c r="Q22" s="133"/>
      <c r="R22" s="133"/>
      <c r="S22" s="133"/>
      <c r="T22" s="133"/>
      <c r="U22" s="133"/>
      <c r="V22" s="133"/>
      <c r="W22" s="133"/>
      <c r="X22" s="133"/>
      <c r="Y22" s="133"/>
      <c r="Z22" s="133"/>
      <c r="AA22" s="133"/>
      <c r="AB22" s="133"/>
      <c r="AC22" s="133"/>
      <c r="AD22" s="133"/>
      <c r="AE22" s="133"/>
      <c r="AF22" s="133"/>
      <c r="AG22" s="133"/>
      <c r="AH22" s="133"/>
    </row>
  </sheetData>
  <mergeCells count="3">
    <mergeCell ref="F2:I2"/>
    <mergeCell ref="B3:C3"/>
    <mergeCell ref="H3:I3"/>
  </mergeCells>
  <phoneticPr fontId="3"/>
  <printOptions horizontalCentered="1"/>
  <pageMargins left="0.59055118110236227" right="0.59055118110236227" top="0.39370078740157483" bottom="0.39370078740157483" header="0.51181102362204722" footer="0.51181102362204722"/>
  <pageSetup paperSize="9" scale="79" orientation="landscape" horizontalDpi="300"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2"/>
  <sheetViews>
    <sheetView workbookViewId="0">
      <selection activeCell="AM12" sqref="AM12"/>
    </sheetView>
  </sheetViews>
  <sheetFormatPr defaultColWidth="3.625" defaultRowHeight="13.5"/>
  <cols>
    <col min="1" max="29" width="3.125" style="248" customWidth="1"/>
    <col min="30" max="16384" width="3.625" style="248"/>
  </cols>
  <sheetData>
    <row r="1" spans="1:29" ht="15" customHeight="1" thickTop="1">
      <c r="A1" s="500" t="str">
        <f>IF(ゲーム記号="","",ゲーム記号)</f>
        <v>3A1</v>
      </c>
      <c r="B1" s="501"/>
      <c r="C1" s="501"/>
      <c r="D1" s="502"/>
      <c r="E1" s="289"/>
      <c r="F1" s="506" t="s">
        <v>190</v>
      </c>
      <c r="G1" s="506"/>
      <c r="H1" s="508">
        <f>IF(期日="","",期日)</f>
        <v>40577</v>
      </c>
      <c r="I1" s="508"/>
      <c r="J1" s="508"/>
      <c r="K1" s="508"/>
      <c r="L1" s="508"/>
      <c r="M1" s="508"/>
      <c r="N1" s="495">
        <f>IF(開始時刻="","",開始時刻)</f>
        <v>0.54166666666666663</v>
      </c>
      <c r="O1" s="495"/>
      <c r="P1" s="495"/>
      <c r="Q1" s="291"/>
      <c r="R1" s="496" t="str">
        <f>IF(会場="","","会場： "&amp;会場)</f>
        <v>会場： □□市総合体育館</v>
      </c>
      <c r="S1" s="496"/>
      <c r="T1" s="496"/>
      <c r="U1" s="496"/>
      <c r="V1" s="496"/>
      <c r="W1" s="496"/>
      <c r="X1" s="496"/>
      <c r="Y1" s="496"/>
      <c r="Z1" s="496"/>
      <c r="AA1" s="496"/>
      <c r="AB1" s="496"/>
      <c r="AC1" s="496"/>
    </row>
    <row r="2" spans="1:29" ht="15" customHeight="1" thickBot="1">
      <c r="A2" s="503"/>
      <c r="B2" s="504"/>
      <c r="C2" s="504"/>
      <c r="D2" s="505"/>
      <c r="E2" s="289"/>
      <c r="F2" s="507"/>
      <c r="G2" s="507"/>
      <c r="H2" s="509"/>
      <c r="I2" s="509"/>
      <c r="J2" s="509"/>
      <c r="K2" s="509"/>
      <c r="L2" s="509"/>
      <c r="M2" s="509"/>
      <c r="N2" s="510"/>
      <c r="O2" s="510"/>
      <c r="P2" s="510"/>
      <c r="Q2" s="290"/>
      <c r="R2" s="511"/>
      <c r="S2" s="511"/>
      <c r="T2" s="511"/>
      <c r="U2" s="511"/>
      <c r="V2" s="511"/>
      <c r="W2" s="511"/>
      <c r="X2" s="511"/>
      <c r="Y2" s="511"/>
      <c r="Z2" s="511"/>
      <c r="AA2" s="511"/>
      <c r="AB2" s="511"/>
      <c r="AC2" s="511"/>
    </row>
    <row r="3" spans="1:29" ht="15" customHeight="1" thickTop="1">
      <c r="A3" s="289"/>
      <c r="B3" s="289"/>
      <c r="C3" s="289"/>
      <c r="D3" s="289"/>
      <c r="E3" s="289"/>
      <c r="F3" s="288"/>
      <c r="G3" s="288"/>
      <c r="H3" s="287"/>
      <c r="I3" s="287"/>
      <c r="J3" s="287"/>
      <c r="K3" s="287"/>
      <c r="L3" s="287"/>
      <c r="M3" s="287"/>
      <c r="N3" s="286"/>
      <c r="O3" s="286"/>
      <c r="P3" s="286"/>
      <c r="Q3" s="285"/>
      <c r="R3" s="285"/>
      <c r="S3" s="285"/>
      <c r="T3" s="285"/>
      <c r="U3" s="285"/>
      <c r="V3" s="285"/>
      <c r="W3" s="285"/>
      <c r="X3" s="285"/>
      <c r="Y3" s="285"/>
      <c r="Z3" s="285"/>
      <c r="AA3" s="285"/>
      <c r="AB3" s="285"/>
      <c r="AC3" s="285"/>
    </row>
    <row r="4" spans="1:29" ht="15" customHeight="1">
      <c r="A4" s="283" t="str">
        <f>ﾁｰﾑA</f>
        <v>東西大学</v>
      </c>
      <c r="B4" s="283"/>
      <c r="C4" s="283"/>
      <c r="D4" s="284"/>
      <c r="E4" s="282"/>
      <c r="F4" s="282"/>
      <c r="G4" s="282"/>
      <c r="H4" s="282"/>
      <c r="I4" s="282"/>
      <c r="J4" s="282"/>
      <c r="K4" s="282"/>
      <c r="L4" s="282"/>
      <c r="M4" s="282"/>
      <c r="N4" s="282"/>
      <c r="O4" s="282"/>
      <c r="P4" s="283" t="str">
        <f>ﾁｰﾑB</f>
        <v>南北銀行</v>
      </c>
      <c r="Q4" s="283"/>
      <c r="R4" s="283"/>
      <c r="S4" s="282"/>
      <c r="T4" s="282"/>
      <c r="U4" s="282"/>
      <c r="W4" s="282"/>
      <c r="X4" s="282"/>
      <c r="Y4" s="282"/>
      <c r="Z4" s="282"/>
      <c r="AA4" s="282"/>
      <c r="AB4" s="282"/>
    </row>
    <row r="5" spans="1:29" ht="15" customHeight="1">
      <c r="A5" s="280" t="s">
        <v>233</v>
      </c>
      <c r="B5" s="513" t="s">
        <v>192</v>
      </c>
      <c r="C5" s="514"/>
      <c r="D5" s="514"/>
      <c r="E5" s="514"/>
      <c r="F5" s="514"/>
      <c r="G5" s="515"/>
      <c r="H5" s="280" t="s">
        <v>233</v>
      </c>
      <c r="I5" s="513" t="s">
        <v>192</v>
      </c>
      <c r="J5" s="514"/>
      <c r="K5" s="514"/>
      <c r="L5" s="514"/>
      <c r="M5" s="514"/>
      <c r="N5" s="515"/>
      <c r="O5" s="281"/>
      <c r="P5" s="280" t="s">
        <v>233</v>
      </c>
      <c r="Q5" s="513" t="s">
        <v>192</v>
      </c>
      <c r="R5" s="514"/>
      <c r="S5" s="514"/>
      <c r="T5" s="514"/>
      <c r="U5" s="514"/>
      <c r="V5" s="515"/>
      <c r="W5" s="280" t="s">
        <v>233</v>
      </c>
      <c r="X5" s="513" t="s">
        <v>192</v>
      </c>
      <c r="Y5" s="514"/>
      <c r="Z5" s="514"/>
      <c r="AA5" s="514"/>
      <c r="AB5" s="514"/>
      <c r="AC5" s="515"/>
    </row>
    <row r="6" spans="1:29" ht="15" customHeight="1">
      <c r="A6" s="278">
        <f>印刷!A34</f>
        <v>4</v>
      </c>
      <c r="B6" s="277" t="str">
        <f>印刷!B34</f>
        <v/>
      </c>
      <c r="C6" s="512" t="str">
        <f>印刷!C34</f>
        <v>青　木　　　浩</v>
      </c>
      <c r="D6" s="512"/>
      <c r="E6" s="512"/>
      <c r="F6" s="512"/>
      <c r="G6" s="276"/>
      <c r="H6" s="278">
        <f>印刷!A43</f>
        <v>13</v>
      </c>
      <c r="I6" s="277" t="str">
        <f>印刷!B43</f>
        <v/>
      </c>
      <c r="J6" s="512" t="str">
        <f>印刷!C43</f>
        <v>近　藤　一　郎</v>
      </c>
      <c r="K6" s="512"/>
      <c r="L6" s="512"/>
      <c r="M6" s="512"/>
      <c r="N6" s="276"/>
      <c r="O6" s="279" t="str">
        <f>印刷!G43</f>
        <v/>
      </c>
      <c r="P6" s="278">
        <f>印刷!P34</f>
        <v>0</v>
      </c>
      <c r="Q6" s="277" t="str">
        <f>印刷!Q34</f>
        <v/>
      </c>
      <c r="R6" s="512" t="str">
        <f>印刷!R34</f>
        <v>田　中　一　郎</v>
      </c>
      <c r="S6" s="512"/>
      <c r="T6" s="512"/>
      <c r="U6" s="512"/>
      <c r="V6" s="276"/>
      <c r="W6" s="278">
        <f>印刷!P43</f>
        <v>47</v>
      </c>
      <c r="X6" s="277" t="str">
        <f>印刷!Q43</f>
        <v/>
      </c>
      <c r="Y6" s="512" t="str">
        <f>印刷!R43</f>
        <v>野　原　真之介</v>
      </c>
      <c r="Z6" s="512"/>
      <c r="AA6" s="512"/>
      <c r="AB6" s="512"/>
      <c r="AC6" s="276"/>
    </row>
    <row r="7" spans="1:29" ht="15" customHeight="1">
      <c r="A7" s="278">
        <f>印刷!A35</f>
        <v>5</v>
      </c>
      <c r="B7" s="277" t="str">
        <f>印刷!B35</f>
        <v/>
      </c>
      <c r="C7" s="512" t="str">
        <f>印刷!C35</f>
        <v>井　上　太　郎</v>
      </c>
      <c r="D7" s="512"/>
      <c r="E7" s="512"/>
      <c r="F7" s="512"/>
      <c r="G7" s="276"/>
      <c r="H7" s="278">
        <f>印刷!A44</f>
        <v>14</v>
      </c>
      <c r="I7" s="277" t="str">
        <f>印刷!B44</f>
        <v/>
      </c>
      <c r="J7" s="512" t="str">
        <f>印刷!C44</f>
        <v>佐　藤　二　郎</v>
      </c>
      <c r="K7" s="512"/>
      <c r="L7" s="512"/>
      <c r="M7" s="512"/>
      <c r="N7" s="276"/>
      <c r="O7" s="279" t="str">
        <f>印刷!G44</f>
        <v/>
      </c>
      <c r="P7" s="278">
        <f>印刷!P35</f>
        <v>1</v>
      </c>
      <c r="Q7" s="277" t="str">
        <f>印刷!Q35</f>
        <v/>
      </c>
      <c r="R7" s="512" t="str">
        <f>印刷!R35</f>
        <v>千　種　二　郎</v>
      </c>
      <c r="S7" s="512"/>
      <c r="T7" s="512"/>
      <c r="U7" s="512"/>
      <c r="V7" s="276"/>
      <c r="W7" s="278">
        <f>印刷!P44</f>
        <v>48</v>
      </c>
      <c r="X7" s="277" t="str">
        <f>印刷!Q44</f>
        <v/>
      </c>
      <c r="Y7" s="512" t="str">
        <f>印刷!R44</f>
        <v>原　田　二　郎</v>
      </c>
      <c r="Z7" s="512"/>
      <c r="AA7" s="512"/>
      <c r="AB7" s="512"/>
      <c r="AC7" s="276"/>
    </row>
    <row r="8" spans="1:29" ht="15" customHeight="1">
      <c r="A8" s="278">
        <f>印刷!A36</f>
        <v>6</v>
      </c>
      <c r="B8" s="277" t="str">
        <f>印刷!B36</f>
        <v/>
      </c>
      <c r="C8" s="512" t="str">
        <f>印刷!C36</f>
        <v>上　田　新三郎</v>
      </c>
      <c r="D8" s="512"/>
      <c r="E8" s="512"/>
      <c r="F8" s="512"/>
      <c r="G8" s="276"/>
      <c r="H8" s="278">
        <f>印刷!A45</f>
        <v>15</v>
      </c>
      <c r="I8" s="277" t="str">
        <f>印刷!B45</f>
        <v/>
      </c>
      <c r="J8" s="512" t="str">
        <f>印刷!C45</f>
        <v>嶋　田　三　郎</v>
      </c>
      <c r="K8" s="512"/>
      <c r="L8" s="512"/>
      <c r="M8" s="512"/>
      <c r="N8" s="276"/>
      <c r="O8" s="279" t="str">
        <f>印刷!G45</f>
        <v/>
      </c>
      <c r="P8" s="278">
        <f>印刷!P36</f>
        <v>3</v>
      </c>
      <c r="Q8" s="277" t="str">
        <f>印刷!Q36</f>
        <v/>
      </c>
      <c r="R8" s="512" t="str">
        <f>印刷!R36</f>
        <v>辻　　　三　郎</v>
      </c>
      <c r="S8" s="512"/>
      <c r="T8" s="512"/>
      <c r="U8" s="512"/>
      <c r="V8" s="276"/>
      <c r="W8" s="278">
        <f>印刷!P45</f>
        <v>50</v>
      </c>
      <c r="X8" s="277" t="str">
        <f>印刷!Q45</f>
        <v/>
      </c>
      <c r="Y8" s="512" t="str">
        <f>印刷!R45</f>
        <v>平　原　三　郎</v>
      </c>
      <c r="Z8" s="512"/>
      <c r="AA8" s="512"/>
      <c r="AB8" s="512"/>
      <c r="AC8" s="276"/>
    </row>
    <row r="9" spans="1:29" ht="15" customHeight="1">
      <c r="A9" s="278">
        <f>印刷!A37</f>
        <v>7</v>
      </c>
      <c r="B9" s="277" t="str">
        <f>印刷!B37</f>
        <v/>
      </c>
      <c r="C9" s="512" t="str">
        <f>印刷!C37</f>
        <v>榎　　　　　肇</v>
      </c>
      <c r="D9" s="512"/>
      <c r="E9" s="512"/>
      <c r="F9" s="512"/>
      <c r="G9" s="276"/>
      <c r="H9" s="278">
        <f>印刷!A46</f>
        <v>16</v>
      </c>
      <c r="I9" s="277" t="str">
        <f>印刷!B46</f>
        <v/>
      </c>
      <c r="J9" s="512" t="str">
        <f>印刷!C46</f>
        <v>末　広　四　郎</v>
      </c>
      <c r="K9" s="512"/>
      <c r="L9" s="512"/>
      <c r="M9" s="512"/>
      <c r="N9" s="276"/>
      <c r="O9" s="279" t="str">
        <f>印刷!G46</f>
        <v/>
      </c>
      <c r="P9" s="278">
        <f>印刷!P37</f>
        <v>10</v>
      </c>
      <c r="Q9" s="277" t="str">
        <f>印刷!Q37</f>
        <v/>
      </c>
      <c r="R9" s="512" t="str">
        <f>印刷!R37</f>
        <v>手　塚　四　郎</v>
      </c>
      <c r="S9" s="512"/>
      <c r="T9" s="512"/>
      <c r="U9" s="512"/>
      <c r="V9" s="276"/>
      <c r="W9" s="278">
        <f>印刷!P46</f>
        <v>66</v>
      </c>
      <c r="X9" s="277" t="str">
        <f>印刷!Q46</f>
        <v/>
      </c>
      <c r="Y9" s="512" t="str">
        <f>印刷!R46</f>
        <v>藤　原　四　郎</v>
      </c>
      <c r="Z9" s="512"/>
      <c r="AA9" s="512"/>
      <c r="AB9" s="512"/>
      <c r="AC9" s="276"/>
    </row>
    <row r="10" spans="1:29" ht="15" customHeight="1">
      <c r="A10" s="278">
        <f>印刷!A38</f>
        <v>8</v>
      </c>
      <c r="B10" s="277" t="str">
        <f>印刷!B38</f>
        <v/>
      </c>
      <c r="C10" s="512" t="str">
        <f>印刷!C38</f>
        <v>奥　　　二　郎</v>
      </c>
      <c r="D10" s="512"/>
      <c r="E10" s="512"/>
      <c r="F10" s="512"/>
      <c r="G10" s="276"/>
      <c r="H10" s="278">
        <f>印刷!A47</f>
        <v>17</v>
      </c>
      <c r="I10" s="277" t="str">
        <f>印刷!B47</f>
        <v/>
      </c>
      <c r="J10" s="512" t="str">
        <f>印刷!C47</f>
        <v>瀬　田　五　郎</v>
      </c>
      <c r="K10" s="512"/>
      <c r="L10" s="512"/>
      <c r="M10" s="512"/>
      <c r="N10" s="276"/>
      <c r="O10" s="279" t="str">
        <f>印刷!G47</f>
        <v/>
      </c>
      <c r="P10" s="278">
        <f>印刷!P38</f>
        <v>15</v>
      </c>
      <c r="Q10" s="277" t="str">
        <f>印刷!Q38</f>
        <v/>
      </c>
      <c r="R10" s="512" t="str">
        <f>印刷!R38</f>
        <v>戸　村　五　郎</v>
      </c>
      <c r="S10" s="512"/>
      <c r="T10" s="512"/>
      <c r="U10" s="512"/>
      <c r="V10" s="276"/>
      <c r="W10" s="278">
        <f>印刷!P47</f>
        <v>91</v>
      </c>
      <c r="X10" s="277" t="str">
        <f>印刷!Q47</f>
        <v/>
      </c>
      <c r="Y10" s="512" t="str">
        <f>印刷!R47</f>
        <v>別　所　五　郎</v>
      </c>
      <c r="Z10" s="512"/>
      <c r="AA10" s="512"/>
      <c r="AB10" s="512"/>
      <c r="AC10" s="276"/>
    </row>
    <row r="11" spans="1:29" ht="15" customHeight="1">
      <c r="A11" s="278">
        <f>印刷!A39</f>
        <v>9</v>
      </c>
      <c r="B11" s="277" t="str">
        <f>印刷!B39</f>
        <v/>
      </c>
      <c r="C11" s="512" t="str">
        <f>印刷!C39</f>
        <v>角　　　真之介</v>
      </c>
      <c r="D11" s="512"/>
      <c r="E11" s="512"/>
      <c r="F11" s="512"/>
      <c r="G11" s="276"/>
      <c r="H11" s="278">
        <f>印刷!A48</f>
        <v>18</v>
      </c>
      <c r="I11" s="277" t="str">
        <f>印刷!B48</f>
        <v/>
      </c>
      <c r="J11" s="512" t="str">
        <f>印刷!C48</f>
        <v>宗　田　六　郎</v>
      </c>
      <c r="K11" s="512"/>
      <c r="L11" s="512"/>
      <c r="M11" s="512"/>
      <c r="N11" s="276"/>
      <c r="O11" s="279" t="str">
        <f>印刷!G48</f>
        <v/>
      </c>
      <c r="P11" s="278">
        <f>印刷!P39</f>
        <v>20</v>
      </c>
      <c r="Q11" s="277" t="str">
        <f>印刷!Q39</f>
        <v/>
      </c>
      <c r="R11" s="512" t="str">
        <f>印刷!R39</f>
        <v>中　野　進一郎</v>
      </c>
      <c r="S11" s="512"/>
      <c r="T11" s="512"/>
      <c r="U11" s="512"/>
      <c r="V11" s="276"/>
      <c r="W11" s="278">
        <f>印刷!P48</f>
        <v>99</v>
      </c>
      <c r="X11" s="277" t="str">
        <f>印刷!Q48</f>
        <v/>
      </c>
      <c r="Y11" s="512" t="str">
        <f>印刷!R48</f>
        <v>本　田　六　郎</v>
      </c>
      <c r="Z11" s="512"/>
      <c r="AA11" s="512"/>
      <c r="AB11" s="512"/>
      <c r="AC11" s="276"/>
    </row>
    <row r="12" spans="1:29" ht="15" customHeight="1">
      <c r="A12" s="278">
        <f>印刷!A40</f>
        <v>10</v>
      </c>
      <c r="B12" s="277" t="str">
        <f>印刷!B40</f>
        <v/>
      </c>
      <c r="C12" s="512" t="str">
        <f>印刷!C40</f>
        <v>木之下　　　薫</v>
      </c>
      <c r="D12" s="512"/>
      <c r="E12" s="512"/>
      <c r="F12" s="512"/>
      <c r="G12" s="276"/>
      <c r="H12" s="278" t="str">
        <f>印刷!A49</f>
        <v/>
      </c>
      <c r="I12" s="277" t="str">
        <f>印刷!B49</f>
        <v/>
      </c>
      <c r="J12" s="512" t="str">
        <f>印刷!C49</f>
        <v/>
      </c>
      <c r="K12" s="512"/>
      <c r="L12" s="512"/>
      <c r="M12" s="512"/>
      <c r="N12" s="276"/>
      <c r="O12" s="279" t="str">
        <f>印刷!G49</f>
        <v/>
      </c>
      <c r="P12" s="278">
        <f>印刷!P40</f>
        <v>23</v>
      </c>
      <c r="Q12" s="277" t="str">
        <f>印刷!Q40</f>
        <v/>
      </c>
      <c r="R12" s="512" t="str">
        <f>印刷!R40</f>
        <v>西　田　信二郞</v>
      </c>
      <c r="S12" s="512"/>
      <c r="T12" s="512"/>
      <c r="U12" s="512"/>
      <c r="V12" s="276"/>
      <c r="W12" s="278" t="str">
        <f>印刷!P49</f>
        <v/>
      </c>
      <c r="X12" s="277" t="str">
        <f>印刷!Q49</f>
        <v/>
      </c>
      <c r="Y12" s="512" t="str">
        <f>印刷!R49</f>
        <v/>
      </c>
      <c r="Z12" s="512"/>
      <c r="AA12" s="512"/>
      <c r="AB12" s="512"/>
      <c r="AC12" s="276"/>
    </row>
    <row r="13" spans="1:29" ht="15" customHeight="1">
      <c r="A13" s="278">
        <f>印刷!A41</f>
        <v>11</v>
      </c>
      <c r="B13" s="277" t="str">
        <f>印刷!B41</f>
        <v/>
      </c>
      <c r="C13" s="512" t="str">
        <f>印刷!C41</f>
        <v>久米島　三　郎</v>
      </c>
      <c r="D13" s="512"/>
      <c r="E13" s="512"/>
      <c r="F13" s="512"/>
      <c r="G13" s="276"/>
      <c r="H13" s="278" t="str">
        <f>印刷!A50</f>
        <v/>
      </c>
      <c r="I13" s="277" t="str">
        <f>印刷!B50</f>
        <v/>
      </c>
      <c r="J13" s="512" t="str">
        <f>印刷!C50</f>
        <v/>
      </c>
      <c r="K13" s="512"/>
      <c r="L13" s="512"/>
      <c r="M13" s="512"/>
      <c r="N13" s="276"/>
      <c r="O13" s="279" t="str">
        <f>印刷!G50</f>
        <v/>
      </c>
      <c r="P13" s="278">
        <f>印刷!P41</f>
        <v>31</v>
      </c>
      <c r="Q13" s="277" t="str">
        <f>印刷!Q41</f>
        <v/>
      </c>
      <c r="R13" s="512" t="str">
        <f>印刷!R41</f>
        <v>沼　田　新三郎</v>
      </c>
      <c r="S13" s="512"/>
      <c r="T13" s="512"/>
      <c r="U13" s="512"/>
      <c r="V13" s="276"/>
      <c r="W13" s="278" t="str">
        <f>印刷!P50</f>
        <v/>
      </c>
      <c r="X13" s="277" t="str">
        <f>印刷!Q50</f>
        <v/>
      </c>
      <c r="Y13" s="512" t="str">
        <f>印刷!R50</f>
        <v/>
      </c>
      <c r="Z13" s="512"/>
      <c r="AA13" s="512"/>
      <c r="AB13" s="512"/>
      <c r="AC13" s="276"/>
    </row>
    <row r="14" spans="1:29" ht="15" customHeight="1">
      <c r="A14" s="278">
        <f>印刷!A42</f>
        <v>12</v>
      </c>
      <c r="B14" s="277" t="str">
        <f>印刷!B42</f>
        <v/>
      </c>
      <c r="C14" s="512" t="str">
        <f>印刷!C42</f>
        <v>今朝田　竜之介</v>
      </c>
      <c r="D14" s="512"/>
      <c r="E14" s="512"/>
      <c r="F14" s="512"/>
      <c r="G14" s="276"/>
      <c r="H14" s="278" t="str">
        <f>印刷!A51</f>
        <v/>
      </c>
      <c r="I14" s="277" t="str">
        <f>印刷!B51</f>
        <v/>
      </c>
      <c r="J14" s="512" t="str">
        <f>印刷!C51</f>
        <v/>
      </c>
      <c r="K14" s="512"/>
      <c r="L14" s="512"/>
      <c r="M14" s="512"/>
      <c r="N14" s="276"/>
      <c r="O14" s="279" t="str">
        <f>印刷!G51</f>
        <v/>
      </c>
      <c r="P14" s="278">
        <f>印刷!P42</f>
        <v>33</v>
      </c>
      <c r="Q14" s="277" t="str">
        <f>印刷!Q42</f>
        <v/>
      </c>
      <c r="R14" s="512" t="str">
        <f>印刷!R42</f>
        <v>根　岸　一　郎</v>
      </c>
      <c r="S14" s="512"/>
      <c r="T14" s="512"/>
      <c r="U14" s="512"/>
      <c r="V14" s="276"/>
      <c r="W14" s="278" t="str">
        <f>印刷!P51</f>
        <v/>
      </c>
      <c r="X14" s="277" t="str">
        <f>印刷!Q51</f>
        <v/>
      </c>
      <c r="Y14" s="512" t="str">
        <f>印刷!R51</f>
        <v/>
      </c>
      <c r="Z14" s="512"/>
      <c r="AA14" s="512"/>
      <c r="AB14" s="512"/>
      <c r="AC14" s="276"/>
    </row>
    <row r="15" spans="1:29" ht="15" customHeight="1"/>
    <row r="16" spans="1:29" s="271" customFormat="1" ht="15" customHeight="1">
      <c r="A16" s="275" t="s">
        <v>232</v>
      </c>
      <c r="B16" s="275" t="s">
        <v>231</v>
      </c>
      <c r="C16" s="274" t="s">
        <v>230</v>
      </c>
      <c r="D16" s="273" t="s">
        <v>222</v>
      </c>
      <c r="E16" s="272" t="s">
        <v>229</v>
      </c>
      <c r="F16" s="519" t="str">
        <f>A4</f>
        <v>東西大学</v>
      </c>
      <c r="G16" s="519"/>
      <c r="H16" s="519"/>
      <c r="I16" s="519"/>
      <c r="J16" s="519"/>
      <c r="K16" s="519"/>
      <c r="L16" s="519"/>
      <c r="M16" s="519"/>
      <c r="N16" s="519"/>
      <c r="O16" s="519"/>
      <c r="P16" s="519" t="str">
        <f>P4</f>
        <v>南北銀行</v>
      </c>
      <c r="Q16" s="519"/>
      <c r="R16" s="519"/>
      <c r="S16" s="519"/>
      <c r="T16" s="519"/>
      <c r="U16" s="519"/>
      <c r="V16" s="519"/>
      <c r="W16" s="519"/>
      <c r="X16" s="519"/>
      <c r="Y16" s="519"/>
      <c r="Z16" s="519" t="s">
        <v>228</v>
      </c>
      <c r="AA16" s="519"/>
      <c r="AB16" s="519"/>
      <c r="AC16" s="519"/>
    </row>
    <row r="17" spans="1:29" s="249" customFormat="1" ht="17.100000000000001" customHeight="1">
      <c r="A17" s="516" t="s">
        <v>227</v>
      </c>
      <c r="B17" s="266">
        <v>7</v>
      </c>
      <c r="C17" s="269"/>
      <c r="D17" s="270" t="s">
        <v>222</v>
      </c>
      <c r="E17" s="268"/>
      <c r="F17" s="269"/>
      <c r="G17" s="268"/>
      <c r="H17" s="268"/>
      <c r="I17" s="268"/>
      <c r="J17" s="268"/>
      <c r="K17" s="268"/>
      <c r="L17" s="268"/>
      <c r="M17" s="268"/>
      <c r="N17" s="268"/>
      <c r="O17" s="267"/>
      <c r="P17" s="268"/>
      <c r="Q17" s="268"/>
      <c r="R17" s="268"/>
      <c r="S17" s="268"/>
      <c r="T17" s="268"/>
      <c r="U17" s="268"/>
      <c r="V17" s="268"/>
      <c r="W17" s="268"/>
      <c r="X17" s="268"/>
      <c r="Y17" s="267"/>
      <c r="Z17" s="269"/>
      <c r="AA17" s="268"/>
      <c r="AB17" s="268"/>
      <c r="AC17" s="267"/>
    </row>
    <row r="18" spans="1:29" s="249" customFormat="1" ht="17.100000000000001" customHeight="1">
      <c r="A18" s="517"/>
      <c r="B18" s="261">
        <v>6</v>
      </c>
      <c r="C18" s="259"/>
      <c r="D18" s="260" t="s">
        <v>222</v>
      </c>
      <c r="E18" s="258"/>
      <c r="F18" s="259"/>
      <c r="G18" s="258"/>
      <c r="H18" s="258"/>
      <c r="I18" s="258"/>
      <c r="J18" s="258"/>
      <c r="K18" s="258"/>
      <c r="L18" s="258"/>
      <c r="M18" s="258"/>
      <c r="N18" s="258"/>
      <c r="O18" s="257"/>
      <c r="P18" s="258"/>
      <c r="Q18" s="258"/>
      <c r="R18" s="258"/>
      <c r="S18" s="258"/>
      <c r="T18" s="258"/>
      <c r="U18" s="258"/>
      <c r="V18" s="258"/>
      <c r="W18" s="258"/>
      <c r="X18" s="258"/>
      <c r="Y18" s="257"/>
      <c r="Z18" s="259"/>
      <c r="AA18" s="258"/>
      <c r="AB18" s="258"/>
      <c r="AC18" s="257"/>
    </row>
    <row r="19" spans="1:29" s="249" customFormat="1" ht="17.100000000000001" customHeight="1">
      <c r="A19" s="517"/>
      <c r="B19" s="261">
        <v>5</v>
      </c>
      <c r="C19" s="259"/>
      <c r="D19" s="260" t="s">
        <v>222</v>
      </c>
      <c r="E19" s="258"/>
      <c r="F19" s="259"/>
      <c r="G19" s="258"/>
      <c r="H19" s="258"/>
      <c r="I19" s="258"/>
      <c r="J19" s="258"/>
      <c r="K19" s="258"/>
      <c r="L19" s="258"/>
      <c r="M19" s="258"/>
      <c r="N19" s="258"/>
      <c r="O19" s="257"/>
      <c r="P19" s="258"/>
      <c r="Q19" s="258"/>
      <c r="R19" s="258"/>
      <c r="S19" s="258"/>
      <c r="T19" s="258"/>
      <c r="U19" s="258"/>
      <c r="V19" s="258"/>
      <c r="W19" s="258"/>
      <c r="X19" s="258"/>
      <c r="Y19" s="257"/>
      <c r="Z19" s="259"/>
      <c r="AA19" s="258"/>
      <c r="AB19" s="258"/>
      <c r="AC19" s="257"/>
    </row>
    <row r="20" spans="1:29" s="249" customFormat="1" ht="17.100000000000001" customHeight="1">
      <c r="A20" s="517"/>
      <c r="B20" s="261">
        <v>4</v>
      </c>
      <c r="C20" s="259"/>
      <c r="D20" s="260" t="s">
        <v>222</v>
      </c>
      <c r="E20" s="258"/>
      <c r="F20" s="259"/>
      <c r="G20" s="258"/>
      <c r="H20" s="258"/>
      <c r="I20" s="258"/>
      <c r="J20" s="258"/>
      <c r="K20" s="258"/>
      <c r="L20" s="258"/>
      <c r="M20" s="258"/>
      <c r="N20" s="258"/>
      <c r="O20" s="257"/>
      <c r="P20" s="258"/>
      <c r="Q20" s="258"/>
      <c r="R20" s="258"/>
      <c r="S20" s="258"/>
      <c r="T20" s="258"/>
      <c r="U20" s="258"/>
      <c r="V20" s="258"/>
      <c r="W20" s="258"/>
      <c r="X20" s="258"/>
      <c r="Y20" s="257"/>
      <c r="Z20" s="259"/>
      <c r="AA20" s="258"/>
      <c r="AB20" s="258"/>
      <c r="AC20" s="257"/>
    </row>
    <row r="21" spans="1:29" s="249" customFormat="1" ht="17.100000000000001" customHeight="1">
      <c r="A21" s="517"/>
      <c r="B21" s="261">
        <v>3</v>
      </c>
      <c r="C21" s="259"/>
      <c r="D21" s="260" t="s">
        <v>222</v>
      </c>
      <c r="E21" s="258"/>
      <c r="F21" s="259"/>
      <c r="G21" s="258"/>
      <c r="H21" s="258"/>
      <c r="I21" s="258"/>
      <c r="J21" s="258"/>
      <c r="K21" s="258"/>
      <c r="L21" s="258"/>
      <c r="M21" s="258"/>
      <c r="N21" s="258"/>
      <c r="O21" s="257"/>
      <c r="P21" s="258"/>
      <c r="Q21" s="258"/>
      <c r="R21" s="258"/>
      <c r="S21" s="258"/>
      <c r="T21" s="258"/>
      <c r="U21" s="258"/>
      <c r="V21" s="258"/>
      <c r="W21" s="258"/>
      <c r="X21" s="258"/>
      <c r="Y21" s="257"/>
      <c r="Z21" s="259"/>
      <c r="AA21" s="258"/>
      <c r="AB21" s="258"/>
      <c r="AC21" s="257"/>
    </row>
    <row r="22" spans="1:29" s="249" customFormat="1" ht="17.100000000000001" customHeight="1">
      <c r="A22" s="517"/>
      <c r="B22" s="261">
        <v>2</v>
      </c>
      <c r="C22" s="259"/>
      <c r="D22" s="260" t="s">
        <v>222</v>
      </c>
      <c r="E22" s="258"/>
      <c r="F22" s="259"/>
      <c r="G22" s="258"/>
      <c r="H22" s="258"/>
      <c r="I22" s="258"/>
      <c r="J22" s="258"/>
      <c r="K22" s="258"/>
      <c r="L22" s="258"/>
      <c r="M22" s="258"/>
      <c r="N22" s="258"/>
      <c r="O22" s="257"/>
      <c r="P22" s="258"/>
      <c r="Q22" s="258"/>
      <c r="R22" s="258"/>
      <c r="S22" s="258"/>
      <c r="T22" s="258"/>
      <c r="U22" s="258"/>
      <c r="V22" s="258"/>
      <c r="W22" s="258"/>
      <c r="X22" s="258"/>
      <c r="Y22" s="257"/>
      <c r="Z22" s="259"/>
      <c r="AA22" s="258"/>
      <c r="AB22" s="258"/>
      <c r="AC22" s="257"/>
    </row>
    <row r="23" spans="1:29" s="249" customFormat="1" ht="17.100000000000001" customHeight="1">
      <c r="A23" s="517"/>
      <c r="B23" s="261">
        <v>1</v>
      </c>
      <c r="C23" s="259"/>
      <c r="D23" s="260" t="s">
        <v>222</v>
      </c>
      <c r="E23" s="258"/>
      <c r="F23" s="259"/>
      <c r="G23" s="258"/>
      <c r="H23" s="258"/>
      <c r="I23" s="258"/>
      <c r="J23" s="258"/>
      <c r="K23" s="258"/>
      <c r="L23" s="258"/>
      <c r="M23" s="258"/>
      <c r="N23" s="258"/>
      <c r="O23" s="257"/>
      <c r="P23" s="258"/>
      <c r="Q23" s="258"/>
      <c r="R23" s="258"/>
      <c r="S23" s="258"/>
      <c r="T23" s="258"/>
      <c r="U23" s="258"/>
      <c r="V23" s="258"/>
      <c r="W23" s="258"/>
      <c r="X23" s="258"/>
      <c r="Y23" s="257"/>
      <c r="Z23" s="259"/>
      <c r="AA23" s="258"/>
      <c r="AB23" s="258"/>
      <c r="AC23" s="257"/>
    </row>
    <row r="24" spans="1:29" s="249" customFormat="1" ht="17.100000000000001" customHeight="1">
      <c r="A24" s="518"/>
      <c r="B24" s="256">
        <v>0</v>
      </c>
      <c r="C24" s="254"/>
      <c r="D24" s="255" t="s">
        <v>222</v>
      </c>
      <c r="E24" s="253"/>
      <c r="F24" s="254"/>
      <c r="G24" s="253"/>
      <c r="H24" s="253"/>
      <c r="I24" s="253"/>
      <c r="J24" s="253"/>
      <c r="K24" s="253"/>
      <c r="L24" s="253"/>
      <c r="M24" s="253"/>
      <c r="N24" s="253"/>
      <c r="O24" s="252"/>
      <c r="P24" s="253"/>
      <c r="Q24" s="253"/>
      <c r="R24" s="253"/>
      <c r="S24" s="253"/>
      <c r="T24" s="253"/>
      <c r="U24" s="253"/>
      <c r="V24" s="253"/>
      <c r="W24" s="253"/>
      <c r="X24" s="253"/>
      <c r="Y24" s="252"/>
      <c r="Z24" s="254"/>
      <c r="AA24" s="253"/>
      <c r="AB24" s="253"/>
      <c r="AC24" s="252"/>
    </row>
    <row r="25" spans="1:29" s="249" customFormat="1" ht="17.100000000000001" customHeight="1">
      <c r="A25" s="516" t="s">
        <v>226</v>
      </c>
      <c r="B25" s="266">
        <v>7</v>
      </c>
      <c r="C25" s="269"/>
      <c r="D25" s="270" t="s">
        <v>222</v>
      </c>
      <c r="E25" s="268"/>
      <c r="F25" s="269"/>
      <c r="G25" s="268"/>
      <c r="H25" s="268"/>
      <c r="I25" s="268"/>
      <c r="J25" s="268"/>
      <c r="K25" s="268"/>
      <c r="L25" s="268"/>
      <c r="M25" s="268"/>
      <c r="N25" s="268"/>
      <c r="O25" s="267"/>
      <c r="P25" s="268"/>
      <c r="Q25" s="268"/>
      <c r="R25" s="268"/>
      <c r="S25" s="268"/>
      <c r="T25" s="268"/>
      <c r="U25" s="268"/>
      <c r="V25" s="268"/>
      <c r="W25" s="268"/>
      <c r="X25" s="268"/>
      <c r="Y25" s="267"/>
      <c r="Z25" s="269"/>
      <c r="AA25" s="268"/>
      <c r="AB25" s="268"/>
      <c r="AC25" s="267"/>
    </row>
    <row r="26" spans="1:29" s="249" customFormat="1" ht="17.100000000000001" customHeight="1">
      <c r="A26" s="517"/>
      <c r="B26" s="261">
        <v>6</v>
      </c>
      <c r="C26" s="259"/>
      <c r="D26" s="260" t="s">
        <v>222</v>
      </c>
      <c r="E26" s="258"/>
      <c r="F26" s="259"/>
      <c r="G26" s="258"/>
      <c r="H26" s="258"/>
      <c r="I26" s="258"/>
      <c r="J26" s="258"/>
      <c r="K26" s="258"/>
      <c r="L26" s="258"/>
      <c r="M26" s="258"/>
      <c r="N26" s="258"/>
      <c r="O26" s="257"/>
      <c r="P26" s="258"/>
      <c r="Q26" s="258"/>
      <c r="R26" s="258"/>
      <c r="S26" s="258"/>
      <c r="T26" s="258"/>
      <c r="U26" s="258"/>
      <c r="V26" s="258"/>
      <c r="W26" s="258"/>
      <c r="X26" s="258"/>
      <c r="Y26" s="257"/>
      <c r="Z26" s="259"/>
      <c r="AA26" s="258"/>
      <c r="AB26" s="258"/>
      <c r="AC26" s="257"/>
    </row>
    <row r="27" spans="1:29" s="249" customFormat="1" ht="17.100000000000001" customHeight="1">
      <c r="A27" s="517"/>
      <c r="B27" s="261">
        <v>5</v>
      </c>
      <c r="C27" s="259"/>
      <c r="D27" s="260" t="s">
        <v>222</v>
      </c>
      <c r="E27" s="258"/>
      <c r="F27" s="259"/>
      <c r="G27" s="258"/>
      <c r="H27" s="258"/>
      <c r="I27" s="258"/>
      <c r="J27" s="258"/>
      <c r="K27" s="258"/>
      <c r="L27" s="258"/>
      <c r="M27" s="258"/>
      <c r="N27" s="258"/>
      <c r="O27" s="257"/>
      <c r="P27" s="258"/>
      <c r="Q27" s="258"/>
      <c r="R27" s="258"/>
      <c r="S27" s="258"/>
      <c r="T27" s="258"/>
      <c r="U27" s="258"/>
      <c r="V27" s="258"/>
      <c r="W27" s="258"/>
      <c r="X27" s="258"/>
      <c r="Y27" s="257"/>
      <c r="Z27" s="259"/>
      <c r="AA27" s="258"/>
      <c r="AB27" s="258"/>
      <c r="AC27" s="257"/>
    </row>
    <row r="28" spans="1:29" s="249" customFormat="1" ht="17.100000000000001" customHeight="1">
      <c r="A28" s="517"/>
      <c r="B28" s="261">
        <v>4</v>
      </c>
      <c r="C28" s="259"/>
      <c r="D28" s="260" t="s">
        <v>222</v>
      </c>
      <c r="E28" s="258"/>
      <c r="F28" s="259"/>
      <c r="G28" s="258"/>
      <c r="H28" s="258"/>
      <c r="I28" s="258"/>
      <c r="J28" s="258"/>
      <c r="K28" s="258"/>
      <c r="L28" s="258"/>
      <c r="M28" s="258"/>
      <c r="N28" s="258"/>
      <c r="O28" s="257"/>
      <c r="P28" s="258"/>
      <c r="Q28" s="258"/>
      <c r="R28" s="258"/>
      <c r="S28" s="258"/>
      <c r="T28" s="258"/>
      <c r="U28" s="258"/>
      <c r="V28" s="258"/>
      <c r="W28" s="258"/>
      <c r="X28" s="258"/>
      <c r="Y28" s="257"/>
      <c r="Z28" s="259"/>
      <c r="AA28" s="258"/>
      <c r="AB28" s="258"/>
      <c r="AC28" s="257"/>
    </row>
    <row r="29" spans="1:29" s="249" customFormat="1" ht="17.100000000000001" customHeight="1">
      <c r="A29" s="517"/>
      <c r="B29" s="261">
        <v>3</v>
      </c>
      <c r="C29" s="259"/>
      <c r="D29" s="260" t="s">
        <v>222</v>
      </c>
      <c r="E29" s="258"/>
      <c r="F29" s="259"/>
      <c r="G29" s="258"/>
      <c r="H29" s="258"/>
      <c r="I29" s="258"/>
      <c r="J29" s="258"/>
      <c r="K29" s="258"/>
      <c r="L29" s="258"/>
      <c r="M29" s="258"/>
      <c r="N29" s="258"/>
      <c r="O29" s="257"/>
      <c r="P29" s="258"/>
      <c r="Q29" s="258"/>
      <c r="R29" s="258"/>
      <c r="S29" s="258"/>
      <c r="T29" s="258"/>
      <c r="U29" s="258"/>
      <c r="V29" s="258"/>
      <c r="W29" s="258"/>
      <c r="X29" s="258"/>
      <c r="Y29" s="257"/>
      <c r="Z29" s="259"/>
      <c r="AA29" s="258"/>
      <c r="AB29" s="258"/>
      <c r="AC29" s="257"/>
    </row>
    <row r="30" spans="1:29" s="249" customFormat="1" ht="17.100000000000001" customHeight="1">
      <c r="A30" s="517"/>
      <c r="B30" s="261">
        <v>2</v>
      </c>
      <c r="C30" s="259"/>
      <c r="D30" s="260" t="s">
        <v>222</v>
      </c>
      <c r="E30" s="258"/>
      <c r="F30" s="259"/>
      <c r="G30" s="258"/>
      <c r="H30" s="258"/>
      <c r="I30" s="258"/>
      <c r="J30" s="258"/>
      <c r="K30" s="258"/>
      <c r="L30" s="258"/>
      <c r="M30" s="258"/>
      <c r="N30" s="258"/>
      <c r="O30" s="257"/>
      <c r="P30" s="258"/>
      <c r="Q30" s="258"/>
      <c r="R30" s="258"/>
      <c r="S30" s="258"/>
      <c r="T30" s="258"/>
      <c r="U30" s="258"/>
      <c r="V30" s="258"/>
      <c r="W30" s="258"/>
      <c r="X30" s="258"/>
      <c r="Y30" s="257"/>
      <c r="Z30" s="259"/>
      <c r="AA30" s="258"/>
      <c r="AB30" s="258"/>
      <c r="AC30" s="257"/>
    </row>
    <row r="31" spans="1:29" s="249" customFormat="1" ht="17.100000000000001" customHeight="1">
      <c r="A31" s="517"/>
      <c r="B31" s="261">
        <v>1</v>
      </c>
      <c r="C31" s="259"/>
      <c r="D31" s="260" t="s">
        <v>222</v>
      </c>
      <c r="E31" s="258"/>
      <c r="F31" s="259"/>
      <c r="G31" s="258"/>
      <c r="H31" s="258"/>
      <c r="I31" s="258"/>
      <c r="J31" s="258"/>
      <c r="K31" s="258"/>
      <c r="L31" s="258"/>
      <c r="M31" s="258"/>
      <c r="N31" s="258"/>
      <c r="O31" s="257"/>
      <c r="P31" s="258"/>
      <c r="Q31" s="258"/>
      <c r="R31" s="258"/>
      <c r="S31" s="258"/>
      <c r="T31" s="258"/>
      <c r="U31" s="258"/>
      <c r="V31" s="258"/>
      <c r="W31" s="258"/>
      <c r="X31" s="258"/>
      <c r="Y31" s="257"/>
      <c r="Z31" s="259"/>
      <c r="AA31" s="258"/>
      <c r="AB31" s="258"/>
      <c r="AC31" s="257"/>
    </row>
    <row r="32" spans="1:29" s="249" customFormat="1" ht="17.100000000000001" customHeight="1">
      <c r="A32" s="518"/>
      <c r="B32" s="256">
        <v>0</v>
      </c>
      <c r="C32" s="254"/>
      <c r="D32" s="255" t="s">
        <v>222</v>
      </c>
      <c r="E32" s="253"/>
      <c r="F32" s="254"/>
      <c r="G32" s="253"/>
      <c r="H32" s="253"/>
      <c r="I32" s="253"/>
      <c r="J32" s="253"/>
      <c r="K32" s="253"/>
      <c r="L32" s="253"/>
      <c r="M32" s="253"/>
      <c r="N32" s="253"/>
      <c r="O32" s="252"/>
      <c r="P32" s="253"/>
      <c r="Q32" s="253"/>
      <c r="R32" s="253"/>
      <c r="S32" s="253"/>
      <c r="T32" s="253"/>
      <c r="U32" s="253"/>
      <c r="V32" s="253"/>
      <c r="W32" s="253"/>
      <c r="X32" s="253"/>
      <c r="Y32" s="252"/>
      <c r="Z32" s="254"/>
      <c r="AA32" s="253"/>
      <c r="AB32" s="253"/>
      <c r="AC32" s="252"/>
    </row>
    <row r="33" spans="1:29" s="249" customFormat="1" ht="17.100000000000001" customHeight="1">
      <c r="A33" s="516" t="s">
        <v>225</v>
      </c>
      <c r="B33" s="266">
        <v>7</v>
      </c>
      <c r="C33" s="269"/>
      <c r="D33" s="270" t="s">
        <v>222</v>
      </c>
      <c r="E33" s="268"/>
      <c r="F33" s="269"/>
      <c r="G33" s="268"/>
      <c r="H33" s="268"/>
      <c r="I33" s="268"/>
      <c r="J33" s="268"/>
      <c r="K33" s="268"/>
      <c r="L33" s="268"/>
      <c r="M33" s="268"/>
      <c r="N33" s="268"/>
      <c r="O33" s="267"/>
      <c r="P33" s="268"/>
      <c r="Q33" s="268"/>
      <c r="R33" s="268"/>
      <c r="S33" s="268"/>
      <c r="T33" s="268"/>
      <c r="U33" s="268"/>
      <c r="V33" s="268"/>
      <c r="W33" s="268"/>
      <c r="X33" s="268"/>
      <c r="Y33" s="267"/>
      <c r="Z33" s="269"/>
      <c r="AA33" s="268"/>
      <c r="AB33" s="268"/>
      <c r="AC33" s="267"/>
    </row>
    <row r="34" spans="1:29" s="249" customFormat="1" ht="17.100000000000001" customHeight="1">
      <c r="A34" s="517"/>
      <c r="B34" s="261">
        <v>6</v>
      </c>
      <c r="C34" s="259"/>
      <c r="D34" s="260" t="s">
        <v>222</v>
      </c>
      <c r="E34" s="258"/>
      <c r="F34" s="259"/>
      <c r="G34" s="258"/>
      <c r="H34" s="258"/>
      <c r="I34" s="258"/>
      <c r="J34" s="258"/>
      <c r="K34" s="258"/>
      <c r="L34" s="258"/>
      <c r="M34" s="258"/>
      <c r="N34" s="258"/>
      <c r="O34" s="257"/>
      <c r="P34" s="258"/>
      <c r="Q34" s="258"/>
      <c r="R34" s="258"/>
      <c r="S34" s="258"/>
      <c r="T34" s="258"/>
      <c r="U34" s="258"/>
      <c r="V34" s="258"/>
      <c r="W34" s="258"/>
      <c r="X34" s="258"/>
      <c r="Y34" s="257"/>
      <c r="Z34" s="259"/>
      <c r="AA34" s="258"/>
      <c r="AB34" s="258"/>
      <c r="AC34" s="257"/>
    </row>
    <row r="35" spans="1:29" s="249" customFormat="1" ht="17.100000000000001" customHeight="1">
      <c r="A35" s="517"/>
      <c r="B35" s="261">
        <v>5</v>
      </c>
      <c r="C35" s="259"/>
      <c r="D35" s="260" t="s">
        <v>222</v>
      </c>
      <c r="E35" s="258"/>
      <c r="F35" s="259"/>
      <c r="G35" s="258"/>
      <c r="H35" s="258"/>
      <c r="I35" s="258"/>
      <c r="J35" s="258"/>
      <c r="K35" s="258"/>
      <c r="L35" s="258"/>
      <c r="M35" s="258"/>
      <c r="N35" s="258"/>
      <c r="O35" s="257"/>
      <c r="P35" s="258"/>
      <c r="Q35" s="258"/>
      <c r="R35" s="258"/>
      <c r="S35" s="258"/>
      <c r="T35" s="258"/>
      <c r="U35" s="258"/>
      <c r="V35" s="258"/>
      <c r="W35" s="258"/>
      <c r="X35" s="258"/>
      <c r="Y35" s="257"/>
      <c r="Z35" s="259"/>
      <c r="AA35" s="258"/>
      <c r="AB35" s="258"/>
      <c r="AC35" s="257"/>
    </row>
    <row r="36" spans="1:29" s="249" customFormat="1" ht="17.100000000000001" customHeight="1">
      <c r="A36" s="517"/>
      <c r="B36" s="261">
        <v>4</v>
      </c>
      <c r="C36" s="259"/>
      <c r="D36" s="260" t="s">
        <v>222</v>
      </c>
      <c r="E36" s="258"/>
      <c r="F36" s="259"/>
      <c r="G36" s="258"/>
      <c r="H36" s="258"/>
      <c r="I36" s="258"/>
      <c r="J36" s="258"/>
      <c r="K36" s="258"/>
      <c r="L36" s="258"/>
      <c r="M36" s="258"/>
      <c r="N36" s="258"/>
      <c r="O36" s="257"/>
      <c r="P36" s="258"/>
      <c r="Q36" s="258"/>
      <c r="R36" s="258"/>
      <c r="S36" s="258"/>
      <c r="T36" s="258"/>
      <c r="U36" s="258"/>
      <c r="V36" s="258"/>
      <c r="W36" s="258"/>
      <c r="X36" s="258"/>
      <c r="Y36" s="257"/>
      <c r="Z36" s="259"/>
      <c r="AA36" s="258"/>
      <c r="AB36" s="258"/>
      <c r="AC36" s="257"/>
    </row>
    <row r="37" spans="1:29" s="249" customFormat="1" ht="17.100000000000001" customHeight="1">
      <c r="A37" s="517"/>
      <c r="B37" s="261">
        <v>3</v>
      </c>
      <c r="C37" s="259"/>
      <c r="D37" s="260" t="s">
        <v>222</v>
      </c>
      <c r="E37" s="258"/>
      <c r="F37" s="259"/>
      <c r="G37" s="258"/>
      <c r="H37" s="258"/>
      <c r="I37" s="258"/>
      <c r="J37" s="258"/>
      <c r="K37" s="258"/>
      <c r="L37" s="258"/>
      <c r="M37" s="258"/>
      <c r="N37" s="258"/>
      <c r="O37" s="257"/>
      <c r="P37" s="258"/>
      <c r="Q37" s="258"/>
      <c r="R37" s="258"/>
      <c r="S37" s="258"/>
      <c r="T37" s="258"/>
      <c r="U37" s="258"/>
      <c r="V37" s="258"/>
      <c r="W37" s="258"/>
      <c r="X37" s="258"/>
      <c r="Y37" s="257"/>
      <c r="Z37" s="259"/>
      <c r="AA37" s="258"/>
      <c r="AB37" s="258"/>
      <c r="AC37" s="257"/>
    </row>
    <row r="38" spans="1:29" s="249" customFormat="1" ht="17.100000000000001" customHeight="1">
      <c r="A38" s="517"/>
      <c r="B38" s="261">
        <v>2</v>
      </c>
      <c r="C38" s="259"/>
      <c r="D38" s="260" t="s">
        <v>222</v>
      </c>
      <c r="E38" s="258"/>
      <c r="F38" s="259"/>
      <c r="G38" s="258"/>
      <c r="H38" s="258"/>
      <c r="I38" s="258"/>
      <c r="J38" s="258"/>
      <c r="K38" s="258"/>
      <c r="L38" s="258"/>
      <c r="M38" s="258"/>
      <c r="N38" s="258"/>
      <c r="O38" s="257"/>
      <c r="P38" s="258"/>
      <c r="Q38" s="258"/>
      <c r="R38" s="258"/>
      <c r="S38" s="258"/>
      <c r="T38" s="258"/>
      <c r="U38" s="258"/>
      <c r="V38" s="258"/>
      <c r="W38" s="258"/>
      <c r="X38" s="258"/>
      <c r="Y38" s="257"/>
      <c r="Z38" s="259"/>
      <c r="AA38" s="258"/>
      <c r="AB38" s="258"/>
      <c r="AC38" s="257"/>
    </row>
    <row r="39" spans="1:29" s="249" customFormat="1" ht="17.100000000000001" customHeight="1">
      <c r="A39" s="517"/>
      <c r="B39" s="261">
        <v>1</v>
      </c>
      <c r="C39" s="259"/>
      <c r="D39" s="260" t="s">
        <v>222</v>
      </c>
      <c r="E39" s="258"/>
      <c r="F39" s="259"/>
      <c r="G39" s="258"/>
      <c r="H39" s="258"/>
      <c r="I39" s="258"/>
      <c r="J39" s="258"/>
      <c r="K39" s="258"/>
      <c r="L39" s="258"/>
      <c r="M39" s="258"/>
      <c r="N39" s="258"/>
      <c r="O39" s="257"/>
      <c r="P39" s="258"/>
      <c r="Q39" s="258"/>
      <c r="R39" s="258"/>
      <c r="S39" s="258"/>
      <c r="T39" s="258"/>
      <c r="U39" s="258"/>
      <c r="V39" s="258"/>
      <c r="W39" s="258"/>
      <c r="X39" s="258"/>
      <c r="Y39" s="257"/>
      <c r="Z39" s="259"/>
      <c r="AA39" s="258"/>
      <c r="AB39" s="258"/>
      <c r="AC39" s="257"/>
    </row>
    <row r="40" spans="1:29" s="249" customFormat="1" ht="17.100000000000001" customHeight="1">
      <c r="A40" s="518"/>
      <c r="B40" s="256">
        <v>0</v>
      </c>
      <c r="C40" s="254"/>
      <c r="D40" s="255" t="s">
        <v>222</v>
      </c>
      <c r="E40" s="253"/>
      <c r="F40" s="254"/>
      <c r="G40" s="253"/>
      <c r="H40" s="253"/>
      <c r="I40" s="253"/>
      <c r="J40" s="253"/>
      <c r="K40" s="253"/>
      <c r="L40" s="253"/>
      <c r="M40" s="253"/>
      <c r="N40" s="253"/>
      <c r="O40" s="252"/>
      <c r="P40" s="253"/>
      <c r="Q40" s="253"/>
      <c r="R40" s="253"/>
      <c r="S40" s="253"/>
      <c r="T40" s="253"/>
      <c r="U40" s="253"/>
      <c r="V40" s="253"/>
      <c r="W40" s="253"/>
      <c r="X40" s="253"/>
      <c r="Y40" s="252"/>
      <c r="Z40" s="254"/>
      <c r="AA40" s="253"/>
      <c r="AB40" s="253"/>
      <c r="AC40" s="252"/>
    </row>
    <row r="41" spans="1:29" s="249" customFormat="1" ht="17.100000000000001" customHeight="1">
      <c r="A41" s="516" t="s">
        <v>224</v>
      </c>
      <c r="B41" s="266">
        <v>7</v>
      </c>
      <c r="C41" s="269"/>
      <c r="D41" s="270" t="s">
        <v>222</v>
      </c>
      <c r="E41" s="268"/>
      <c r="F41" s="269"/>
      <c r="G41" s="268"/>
      <c r="H41" s="268"/>
      <c r="I41" s="268"/>
      <c r="J41" s="268"/>
      <c r="K41" s="268"/>
      <c r="L41" s="268"/>
      <c r="M41" s="268"/>
      <c r="N41" s="268"/>
      <c r="O41" s="267"/>
      <c r="P41" s="268"/>
      <c r="Q41" s="268"/>
      <c r="R41" s="268"/>
      <c r="S41" s="268"/>
      <c r="T41" s="268"/>
      <c r="U41" s="268"/>
      <c r="V41" s="268"/>
      <c r="W41" s="268"/>
      <c r="X41" s="268"/>
      <c r="Y41" s="267"/>
      <c r="Z41" s="269"/>
      <c r="AA41" s="268"/>
      <c r="AB41" s="268"/>
      <c r="AC41" s="267"/>
    </row>
    <row r="42" spans="1:29" s="249" customFormat="1" ht="17.100000000000001" customHeight="1">
      <c r="A42" s="517"/>
      <c r="B42" s="261">
        <v>6</v>
      </c>
      <c r="C42" s="259"/>
      <c r="D42" s="260" t="s">
        <v>222</v>
      </c>
      <c r="E42" s="258"/>
      <c r="F42" s="259"/>
      <c r="G42" s="258"/>
      <c r="H42" s="258"/>
      <c r="I42" s="258"/>
      <c r="J42" s="258"/>
      <c r="K42" s="258"/>
      <c r="L42" s="258"/>
      <c r="M42" s="258"/>
      <c r="N42" s="258"/>
      <c r="O42" s="257"/>
      <c r="P42" s="258"/>
      <c r="Q42" s="258"/>
      <c r="R42" s="258"/>
      <c r="S42" s="258"/>
      <c r="T42" s="258"/>
      <c r="U42" s="258"/>
      <c r="V42" s="258"/>
      <c r="W42" s="258"/>
      <c r="X42" s="258"/>
      <c r="Y42" s="257"/>
      <c r="Z42" s="259"/>
      <c r="AA42" s="258"/>
      <c r="AB42" s="258"/>
      <c r="AC42" s="257"/>
    </row>
    <row r="43" spans="1:29" s="249" customFormat="1" ht="17.100000000000001" customHeight="1">
      <c r="A43" s="517"/>
      <c r="B43" s="261">
        <v>5</v>
      </c>
      <c r="C43" s="259"/>
      <c r="D43" s="260" t="s">
        <v>222</v>
      </c>
      <c r="E43" s="258"/>
      <c r="F43" s="259"/>
      <c r="G43" s="258"/>
      <c r="H43" s="258"/>
      <c r="I43" s="258"/>
      <c r="J43" s="258"/>
      <c r="K43" s="258"/>
      <c r="L43" s="258"/>
      <c r="M43" s="258"/>
      <c r="N43" s="258"/>
      <c r="O43" s="257"/>
      <c r="P43" s="258"/>
      <c r="Q43" s="258"/>
      <c r="R43" s="258"/>
      <c r="S43" s="258"/>
      <c r="T43" s="258"/>
      <c r="U43" s="258"/>
      <c r="V43" s="258"/>
      <c r="W43" s="258"/>
      <c r="X43" s="258"/>
      <c r="Y43" s="257"/>
      <c r="Z43" s="259"/>
      <c r="AA43" s="258"/>
      <c r="AB43" s="258"/>
      <c r="AC43" s="257"/>
    </row>
    <row r="44" spans="1:29" s="249" customFormat="1" ht="17.100000000000001" customHeight="1">
      <c r="A44" s="517"/>
      <c r="B44" s="261">
        <v>4</v>
      </c>
      <c r="C44" s="259"/>
      <c r="D44" s="260" t="s">
        <v>222</v>
      </c>
      <c r="E44" s="258"/>
      <c r="F44" s="259"/>
      <c r="G44" s="258"/>
      <c r="H44" s="258"/>
      <c r="I44" s="258"/>
      <c r="J44" s="258"/>
      <c r="K44" s="258"/>
      <c r="L44" s="258"/>
      <c r="M44" s="258"/>
      <c r="N44" s="258"/>
      <c r="O44" s="257"/>
      <c r="P44" s="258"/>
      <c r="Q44" s="258"/>
      <c r="R44" s="258"/>
      <c r="S44" s="258"/>
      <c r="T44" s="258"/>
      <c r="U44" s="258"/>
      <c r="V44" s="258"/>
      <c r="W44" s="258"/>
      <c r="X44" s="258"/>
      <c r="Y44" s="257"/>
      <c r="Z44" s="259"/>
      <c r="AA44" s="258"/>
      <c r="AB44" s="258"/>
      <c r="AC44" s="257"/>
    </row>
    <row r="45" spans="1:29" s="249" customFormat="1" ht="17.100000000000001" customHeight="1">
      <c r="A45" s="517"/>
      <c r="B45" s="261">
        <v>3</v>
      </c>
      <c r="C45" s="259"/>
      <c r="D45" s="260" t="s">
        <v>222</v>
      </c>
      <c r="E45" s="258"/>
      <c r="F45" s="259"/>
      <c r="G45" s="258"/>
      <c r="H45" s="258"/>
      <c r="I45" s="258"/>
      <c r="J45" s="258"/>
      <c r="K45" s="258"/>
      <c r="L45" s="258"/>
      <c r="M45" s="258"/>
      <c r="N45" s="258"/>
      <c r="O45" s="257"/>
      <c r="P45" s="258"/>
      <c r="Q45" s="258"/>
      <c r="R45" s="258"/>
      <c r="S45" s="258"/>
      <c r="T45" s="258"/>
      <c r="U45" s="258"/>
      <c r="V45" s="258"/>
      <c r="W45" s="258"/>
      <c r="X45" s="258"/>
      <c r="Y45" s="257"/>
      <c r="Z45" s="259"/>
      <c r="AA45" s="258"/>
      <c r="AB45" s="258"/>
      <c r="AC45" s="257"/>
    </row>
    <row r="46" spans="1:29" s="249" customFormat="1" ht="17.100000000000001" customHeight="1">
      <c r="A46" s="517"/>
      <c r="B46" s="261">
        <v>2</v>
      </c>
      <c r="C46" s="259"/>
      <c r="D46" s="260" t="s">
        <v>222</v>
      </c>
      <c r="E46" s="258"/>
      <c r="F46" s="259"/>
      <c r="G46" s="258"/>
      <c r="H46" s="258"/>
      <c r="I46" s="258"/>
      <c r="J46" s="258"/>
      <c r="K46" s="258"/>
      <c r="L46" s="258"/>
      <c r="M46" s="258"/>
      <c r="N46" s="258"/>
      <c r="O46" s="257"/>
      <c r="P46" s="258"/>
      <c r="Q46" s="258"/>
      <c r="R46" s="258"/>
      <c r="S46" s="258"/>
      <c r="T46" s="258"/>
      <c r="U46" s="258"/>
      <c r="V46" s="258"/>
      <c r="W46" s="258"/>
      <c r="X46" s="258"/>
      <c r="Y46" s="257"/>
      <c r="Z46" s="259"/>
      <c r="AA46" s="258"/>
      <c r="AB46" s="258"/>
      <c r="AC46" s="257"/>
    </row>
    <row r="47" spans="1:29" s="249" customFormat="1" ht="17.100000000000001" customHeight="1">
      <c r="A47" s="517"/>
      <c r="B47" s="261">
        <v>1</v>
      </c>
      <c r="C47" s="259"/>
      <c r="D47" s="260" t="s">
        <v>222</v>
      </c>
      <c r="E47" s="258"/>
      <c r="F47" s="259"/>
      <c r="G47" s="258"/>
      <c r="H47" s="258"/>
      <c r="I47" s="258"/>
      <c r="J47" s="258"/>
      <c r="K47" s="258"/>
      <c r="L47" s="258"/>
      <c r="M47" s="258"/>
      <c r="N47" s="258"/>
      <c r="O47" s="257"/>
      <c r="P47" s="258"/>
      <c r="Q47" s="258"/>
      <c r="R47" s="258"/>
      <c r="S47" s="258"/>
      <c r="T47" s="258"/>
      <c r="U47" s="258"/>
      <c r="V47" s="258"/>
      <c r="W47" s="258"/>
      <c r="X47" s="258"/>
      <c r="Y47" s="257"/>
      <c r="Z47" s="259"/>
      <c r="AA47" s="258"/>
      <c r="AB47" s="258"/>
      <c r="AC47" s="257"/>
    </row>
    <row r="48" spans="1:29" s="249" customFormat="1" ht="17.100000000000001" customHeight="1">
      <c r="A48" s="518"/>
      <c r="B48" s="256">
        <v>0</v>
      </c>
      <c r="C48" s="254"/>
      <c r="D48" s="255" t="s">
        <v>222</v>
      </c>
      <c r="E48" s="253"/>
      <c r="F48" s="254"/>
      <c r="G48" s="253"/>
      <c r="H48" s="253"/>
      <c r="I48" s="253"/>
      <c r="J48" s="253"/>
      <c r="K48" s="253"/>
      <c r="L48" s="253"/>
      <c r="M48" s="253"/>
      <c r="N48" s="253"/>
      <c r="O48" s="252"/>
      <c r="P48" s="253"/>
      <c r="Q48" s="253"/>
      <c r="R48" s="253"/>
      <c r="S48" s="253"/>
      <c r="T48" s="253"/>
      <c r="U48" s="253"/>
      <c r="V48" s="253"/>
      <c r="W48" s="253"/>
      <c r="X48" s="253"/>
      <c r="Y48" s="252"/>
      <c r="Z48" s="254"/>
      <c r="AA48" s="253"/>
      <c r="AB48" s="253"/>
      <c r="AC48" s="252"/>
    </row>
    <row r="49" spans="1:29" s="249" customFormat="1" ht="17.100000000000001" customHeight="1">
      <c r="A49" s="516" t="s">
        <v>223</v>
      </c>
      <c r="B49" s="266">
        <v>2</v>
      </c>
      <c r="C49" s="264"/>
      <c r="D49" s="265" t="s">
        <v>222</v>
      </c>
      <c r="E49" s="263"/>
      <c r="F49" s="264"/>
      <c r="G49" s="263"/>
      <c r="H49" s="263"/>
      <c r="I49" s="263"/>
      <c r="J49" s="263"/>
      <c r="K49" s="263"/>
      <c r="L49" s="263"/>
      <c r="M49" s="263"/>
      <c r="N49" s="263"/>
      <c r="O49" s="262"/>
      <c r="P49" s="263"/>
      <c r="Q49" s="263"/>
      <c r="R49" s="263"/>
      <c r="S49" s="263"/>
      <c r="T49" s="263"/>
      <c r="U49" s="263"/>
      <c r="V49" s="263"/>
      <c r="W49" s="263"/>
      <c r="X49" s="263"/>
      <c r="Y49" s="262"/>
      <c r="Z49" s="264"/>
      <c r="AA49" s="263"/>
      <c r="AB49" s="263"/>
      <c r="AC49" s="262"/>
    </row>
    <row r="50" spans="1:29" s="249" customFormat="1" ht="17.100000000000001" customHeight="1">
      <c r="A50" s="517"/>
      <c r="B50" s="261">
        <v>1</v>
      </c>
      <c r="C50" s="259"/>
      <c r="D50" s="260" t="s">
        <v>222</v>
      </c>
      <c r="E50" s="258"/>
      <c r="F50" s="259"/>
      <c r="G50" s="258"/>
      <c r="H50" s="258"/>
      <c r="I50" s="258"/>
      <c r="J50" s="258"/>
      <c r="K50" s="258"/>
      <c r="L50" s="258"/>
      <c r="M50" s="258"/>
      <c r="N50" s="258"/>
      <c r="O50" s="257"/>
      <c r="P50" s="258"/>
      <c r="Q50" s="258"/>
      <c r="R50" s="258"/>
      <c r="S50" s="258"/>
      <c r="T50" s="258"/>
      <c r="U50" s="258"/>
      <c r="V50" s="258"/>
      <c r="W50" s="258"/>
      <c r="X50" s="258"/>
      <c r="Y50" s="257"/>
      <c r="Z50" s="259"/>
      <c r="AA50" s="258"/>
      <c r="AB50" s="258"/>
      <c r="AC50" s="257"/>
    </row>
    <row r="51" spans="1:29" s="249" customFormat="1" ht="17.100000000000001" customHeight="1">
      <c r="A51" s="518"/>
      <c r="B51" s="256">
        <v>0</v>
      </c>
      <c r="C51" s="254"/>
      <c r="D51" s="255" t="s">
        <v>222</v>
      </c>
      <c r="E51" s="253"/>
      <c r="F51" s="254"/>
      <c r="G51" s="253"/>
      <c r="H51" s="253"/>
      <c r="I51" s="253"/>
      <c r="J51" s="253"/>
      <c r="K51" s="253"/>
      <c r="L51" s="253"/>
      <c r="M51" s="253"/>
      <c r="N51" s="253"/>
      <c r="O51" s="252"/>
      <c r="P51" s="253"/>
      <c r="Q51" s="253"/>
      <c r="R51" s="253"/>
      <c r="S51" s="253"/>
      <c r="T51" s="253"/>
      <c r="U51" s="253"/>
      <c r="V51" s="253"/>
      <c r="W51" s="253"/>
      <c r="X51" s="253"/>
      <c r="Y51" s="252"/>
      <c r="Z51" s="254"/>
      <c r="AA51" s="253"/>
      <c r="AB51" s="253"/>
      <c r="AC51" s="252"/>
    </row>
    <row r="52" spans="1:29" s="249" customFormat="1">
      <c r="A52" s="251"/>
      <c r="B52" s="250"/>
      <c r="C52" s="250"/>
    </row>
  </sheetData>
  <mergeCells count="53">
    <mergeCell ref="A49:A51"/>
    <mergeCell ref="F16:O16"/>
    <mergeCell ref="P16:Y16"/>
    <mergeCell ref="Z16:AC16"/>
    <mergeCell ref="A17:A24"/>
    <mergeCell ref="A25:A32"/>
    <mergeCell ref="A33:A40"/>
    <mergeCell ref="A41:A48"/>
    <mergeCell ref="C14:F14"/>
    <mergeCell ref="R14:U14"/>
    <mergeCell ref="C12:F12"/>
    <mergeCell ref="R12:U12"/>
    <mergeCell ref="J13:M13"/>
    <mergeCell ref="C13:F13"/>
    <mergeCell ref="Y13:AB13"/>
    <mergeCell ref="J14:M14"/>
    <mergeCell ref="Y14:AB14"/>
    <mergeCell ref="J12:M12"/>
    <mergeCell ref="Y12:AB12"/>
    <mergeCell ref="R13:U13"/>
    <mergeCell ref="Y10:AB10"/>
    <mergeCell ref="J11:M11"/>
    <mergeCell ref="Y11:AB11"/>
    <mergeCell ref="C9:F9"/>
    <mergeCell ref="R9:U9"/>
    <mergeCell ref="J9:M9"/>
    <mergeCell ref="C11:F11"/>
    <mergeCell ref="R11:U11"/>
    <mergeCell ref="Y9:AB9"/>
    <mergeCell ref="C10:F10"/>
    <mergeCell ref="R10:U10"/>
    <mergeCell ref="J10:M10"/>
    <mergeCell ref="B5:G5"/>
    <mergeCell ref="Q5:V5"/>
    <mergeCell ref="C7:F7"/>
    <mergeCell ref="R7:U7"/>
    <mergeCell ref="C8:F8"/>
    <mergeCell ref="C6:F6"/>
    <mergeCell ref="R6:U6"/>
    <mergeCell ref="J6:M6"/>
    <mergeCell ref="J7:M7"/>
    <mergeCell ref="J8:M8"/>
    <mergeCell ref="Y6:AB6"/>
    <mergeCell ref="I5:N5"/>
    <mergeCell ref="R8:U8"/>
    <mergeCell ref="Y7:AB7"/>
    <mergeCell ref="Y8:AB8"/>
    <mergeCell ref="X5:AC5"/>
    <mergeCell ref="A1:D2"/>
    <mergeCell ref="F1:G2"/>
    <mergeCell ref="H1:M2"/>
    <mergeCell ref="N1:P2"/>
    <mergeCell ref="R1:AC2"/>
  </mergeCells>
  <phoneticPr fontId="3"/>
  <printOptions horizontalCentered="1"/>
  <pageMargins left="0.78740157480314965" right="0.78740157480314965" top="0.59055118110236227" bottom="0.59055118110236227" header="0.31496062992125984" footer="0.31496062992125984"/>
  <pageSetup paperSize="9" scale="96" orientation="portrait" verticalDpi="1200" r:id="rId1"/>
  <headerFooter alignWithMargins="0">
    <oddHeader>&amp;R&amp;"ＭＳ Ｐゴシック,斜体"選評下書き用紙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52"/>
  <sheetViews>
    <sheetView showGridLines="0" workbookViewId="0">
      <selection activeCell="E9" sqref="E9"/>
    </sheetView>
  </sheetViews>
  <sheetFormatPr defaultRowHeight="13.5"/>
  <cols>
    <col min="1" max="1" width="3" bestFit="1" customWidth="1"/>
    <col min="2" max="2" width="7.625" style="2" customWidth="1"/>
    <col min="3" max="3" width="14.625" customWidth="1"/>
    <col min="4" max="6" width="4.625" customWidth="1"/>
    <col min="7" max="8" width="5.625" hidden="1" customWidth="1"/>
    <col min="9" max="10" width="4.625" hidden="1" customWidth="1"/>
    <col min="11" max="11" width="1.625" hidden="1" customWidth="1"/>
    <col min="12" max="12" width="4.625" hidden="1" customWidth="1"/>
    <col min="13" max="13" width="1.625" hidden="1" customWidth="1"/>
    <col min="14" max="14" width="4.625" hidden="1" customWidth="1"/>
    <col min="15" max="15" width="2.625" customWidth="1"/>
    <col min="16" max="16" width="7.625" customWidth="1"/>
    <col min="17" max="17" width="14.625" style="8" customWidth="1"/>
    <col min="18" max="20" width="4.625" style="8" customWidth="1"/>
    <col min="21" max="24" width="4.625" style="8" hidden="1" customWidth="1"/>
    <col min="25" max="25" width="1.625" style="8" hidden="1" customWidth="1"/>
    <col min="26" max="26" width="4.625" style="8" hidden="1" customWidth="1"/>
    <col min="27" max="27" width="1.625" style="8" hidden="1" customWidth="1"/>
    <col min="28" max="28" width="4.625" style="8" hidden="1" customWidth="1"/>
    <col min="29" max="29" width="2.625" style="8" customWidth="1"/>
    <col min="30" max="30" width="5.25" style="8" bestFit="1" customWidth="1"/>
    <col min="31" max="31" width="9" style="8"/>
    <col min="32" max="32" width="26.5" style="8" bestFit="1" customWidth="1"/>
    <col min="33" max="33" width="2.625" style="8" customWidth="1"/>
    <col min="34" max="34" width="9" style="8"/>
    <col min="35" max="35" width="26.5" style="8" bestFit="1" customWidth="1"/>
    <col min="36" max="41" width="9" style="8"/>
  </cols>
  <sheetData>
    <row r="1" spans="1:41" ht="13.5" customHeight="1">
      <c r="B1" s="30" t="s">
        <v>33</v>
      </c>
      <c r="C1" s="111" t="s">
        <v>314</v>
      </c>
      <c r="D1" s="307"/>
      <c r="E1" s="120"/>
      <c r="F1" s="120"/>
      <c r="O1" s="29"/>
      <c r="AN1"/>
      <c r="AO1"/>
    </row>
    <row r="2" spans="1:41" ht="13.5" customHeight="1" thickBot="1">
      <c r="B2" s="31" t="s">
        <v>0</v>
      </c>
      <c r="C2" s="435">
        <f>VLOOKUP(ゲーム記号,game_list,2,FALSE)</f>
        <v>40577</v>
      </c>
      <c r="D2" s="436"/>
      <c r="E2" s="436"/>
      <c r="F2" s="437"/>
      <c r="G2" s="125"/>
      <c r="H2" s="126"/>
      <c r="I2" s="124"/>
      <c r="J2" s="124"/>
      <c r="K2" s="124"/>
      <c r="L2" s="124"/>
      <c r="M2" s="124"/>
      <c r="N2" s="124"/>
      <c r="O2" s="29"/>
      <c r="P2" s="30" t="s">
        <v>34</v>
      </c>
      <c r="Q2" s="51">
        <f>VLOOKUP(ゲーム記号,game_list,3,FALSE)</f>
        <v>0.54166666666666663</v>
      </c>
      <c r="R2" s="127"/>
      <c r="AN2"/>
      <c r="AO2"/>
    </row>
    <row r="3" spans="1:41" ht="13.5" customHeight="1">
      <c r="B3" s="31" t="s">
        <v>1</v>
      </c>
      <c r="C3" s="435" t="str">
        <f>VLOOKUP(ゲーム記号,game_list,4,FALSE)</f>
        <v>□□市総合体育館</v>
      </c>
      <c r="D3" s="436"/>
      <c r="E3" s="436"/>
      <c r="F3" s="437"/>
      <c r="G3" s="294"/>
      <c r="H3" s="294"/>
      <c r="I3" s="294"/>
      <c r="J3" s="294"/>
      <c r="K3" s="294"/>
      <c r="L3" s="294"/>
      <c r="M3" s="294"/>
      <c r="N3" s="295"/>
      <c r="O3" s="29"/>
      <c r="P3" s="33" t="s">
        <v>35</v>
      </c>
      <c r="Q3" s="57" t="str">
        <f>VLOOKUP(ゲーム記号,game_list,5,FALSE)</f>
        <v>男子準決勝</v>
      </c>
      <c r="R3" s="292"/>
      <c r="S3" s="127"/>
      <c r="T3" s="127"/>
      <c r="AD3" s="5"/>
      <c r="AE3" s="438" t="s">
        <v>52</v>
      </c>
      <c r="AF3" s="439"/>
      <c r="AN3"/>
      <c r="AO3"/>
    </row>
    <row r="4" spans="1:41" ht="3" customHeight="1">
      <c r="B4" s="10"/>
      <c r="C4" s="8"/>
      <c r="D4" s="8"/>
      <c r="E4" s="8"/>
      <c r="F4" s="8"/>
      <c r="G4" s="8"/>
      <c r="H4" s="8"/>
      <c r="I4" s="8"/>
      <c r="J4" s="8"/>
      <c r="K4" s="8"/>
      <c r="L4" s="8"/>
      <c r="M4" s="8"/>
      <c r="N4" s="8"/>
      <c r="O4" s="8"/>
      <c r="P4" s="8"/>
      <c r="R4" s="198"/>
      <c r="AD4" s="6"/>
      <c r="AE4" s="4"/>
      <c r="AF4" s="7"/>
    </row>
    <row r="5" spans="1:41" ht="13.5" customHeight="1">
      <c r="B5" s="34" t="s">
        <v>46</v>
      </c>
      <c r="C5" s="128" t="str">
        <f>VLOOKUP(ゲーム記号,game_list,6,FALSE)</f>
        <v>m1</v>
      </c>
      <c r="D5" s="240"/>
      <c r="E5" s="122"/>
      <c r="F5" s="122"/>
      <c r="G5" s="32" t="str">
        <f>IF(C5=0,"←チーム記号を入力","")</f>
        <v/>
      </c>
      <c r="H5" s="8"/>
      <c r="I5" s="8"/>
      <c r="J5" s="8"/>
      <c r="K5" s="8"/>
      <c r="L5" s="8"/>
      <c r="M5" s="8"/>
      <c r="N5" s="8"/>
      <c r="O5" s="8"/>
      <c r="P5" s="34" t="s">
        <v>172</v>
      </c>
      <c r="Q5" s="128" t="str">
        <f>VLOOKUP(ゲーム記号,game_list,7,FALSE)</f>
        <v>m2</v>
      </c>
      <c r="R5" s="240"/>
      <c r="S5" s="122"/>
      <c r="T5" s="122"/>
      <c r="U5" s="32" t="str">
        <f>IF(Q5=0,"←チーム記号を入力してください","")</f>
        <v/>
      </c>
      <c r="AD5" s="6"/>
      <c r="AE5" s="3"/>
      <c r="AF5" s="440" t="s">
        <v>171</v>
      </c>
    </row>
    <row r="6" spans="1:41">
      <c r="B6" s="24" t="s">
        <v>47</v>
      </c>
      <c r="C6" s="129" t="str">
        <f>HLOOKUP(入力_1!$C$5&amp;2,team_list,2,FALSE)</f>
        <v>東西大学</v>
      </c>
      <c r="D6" s="241"/>
      <c r="E6" s="123"/>
      <c r="F6" s="123"/>
      <c r="G6" s="441"/>
      <c r="H6" s="441"/>
      <c r="I6" s="28"/>
      <c r="J6" s="28"/>
      <c r="K6" s="28"/>
      <c r="L6" s="28"/>
      <c r="M6" s="28"/>
      <c r="N6" s="28"/>
      <c r="O6" s="28"/>
      <c r="P6" s="24" t="s">
        <v>47</v>
      </c>
      <c r="Q6" s="129" t="str">
        <f>HLOOKUP(入力_1!$Q$5&amp;2,team_list,2,FALSE)</f>
        <v>南北銀行</v>
      </c>
      <c r="R6" s="241"/>
      <c r="S6" s="123"/>
      <c r="T6" s="123"/>
      <c r="U6" s="441"/>
      <c r="V6" s="441"/>
      <c r="W6" s="28"/>
      <c r="X6" s="28"/>
      <c r="Y6" s="28"/>
      <c r="Z6" s="28"/>
      <c r="AA6" s="28"/>
      <c r="AB6" s="28"/>
      <c r="AD6" s="6"/>
      <c r="AE6" s="4"/>
      <c r="AF6" s="440"/>
    </row>
    <row r="7" spans="1:41">
      <c r="B7" s="25" t="s">
        <v>48</v>
      </c>
      <c r="C7" s="130" t="str">
        <f>IF(HLOOKUP(入力_1!$C$5&amp;2,team_list,3,FALSE)="","",HLOOKUP(入力_1!$C$5&amp;2,team_list,3,FALSE))</f>
        <v>○○県</v>
      </c>
      <c r="D7" s="241"/>
      <c r="E7" s="123"/>
      <c r="F7" s="123"/>
      <c r="G7" s="441"/>
      <c r="H7" s="441"/>
      <c r="I7" s="28"/>
      <c r="J7" s="28"/>
      <c r="K7" s="28"/>
      <c r="L7" s="28"/>
      <c r="M7" s="28"/>
      <c r="N7" s="28"/>
      <c r="O7" s="28"/>
      <c r="P7" s="25" t="s">
        <v>48</v>
      </c>
      <c r="Q7" s="130" t="str">
        <f>IF(HLOOKUP(入力_1!$Q$5&amp;2,team_list,3,FALSE)="","",HLOOKUP(入力_1!$Q$5&amp;2,team_list,3,FALSE))</f>
        <v>△△県</v>
      </c>
      <c r="R7" s="241"/>
      <c r="S7" s="123"/>
      <c r="T7" s="123"/>
      <c r="U7" s="441"/>
      <c r="V7" s="441"/>
      <c r="W7" s="28"/>
      <c r="X7" s="28"/>
      <c r="Y7" s="28"/>
      <c r="Z7" s="28"/>
      <c r="AA7" s="28"/>
      <c r="AB7" s="28"/>
      <c r="AD7" s="6"/>
      <c r="AE7" s="52"/>
      <c r="AF7" s="434" t="s">
        <v>181</v>
      </c>
    </row>
    <row r="8" spans="1:41">
      <c r="B8" s="26" t="s">
        <v>49</v>
      </c>
      <c r="C8" s="131" t="s">
        <v>144</v>
      </c>
      <c r="D8" s="239" t="s">
        <v>218</v>
      </c>
      <c r="E8" s="112" t="s">
        <v>166</v>
      </c>
      <c r="F8" s="306" t="s">
        <v>167</v>
      </c>
      <c r="G8" s="305" t="s">
        <v>50</v>
      </c>
      <c r="H8" s="27" t="s">
        <v>53</v>
      </c>
      <c r="I8" s="35" t="s">
        <v>51</v>
      </c>
      <c r="J8" s="22" t="s">
        <v>30</v>
      </c>
      <c r="K8" s="22"/>
      <c r="L8" s="22" t="s">
        <v>31</v>
      </c>
      <c r="M8" s="22"/>
      <c r="N8" s="22" t="s">
        <v>32</v>
      </c>
      <c r="O8" s="28"/>
      <c r="P8" s="26" t="s">
        <v>49</v>
      </c>
      <c r="Q8" s="131" t="s">
        <v>144</v>
      </c>
      <c r="R8" s="239" t="s">
        <v>218</v>
      </c>
      <c r="S8" s="112" t="s">
        <v>173</v>
      </c>
      <c r="T8" s="306" t="s">
        <v>167</v>
      </c>
      <c r="U8" s="305" t="s">
        <v>174</v>
      </c>
      <c r="V8" s="27" t="s">
        <v>53</v>
      </c>
      <c r="W8" s="35" t="s">
        <v>51</v>
      </c>
      <c r="X8" s="22" t="s">
        <v>163</v>
      </c>
      <c r="Y8" s="22"/>
      <c r="Z8" s="22" t="s">
        <v>164</v>
      </c>
      <c r="AA8" s="22"/>
      <c r="AB8" s="22" t="s">
        <v>165</v>
      </c>
      <c r="AD8" s="6"/>
      <c r="AE8" s="4"/>
      <c r="AF8" s="434"/>
    </row>
    <row r="9" spans="1:41">
      <c r="A9" s="37">
        <v>1</v>
      </c>
      <c r="B9" s="114">
        <f>IF(HLOOKUP(入力_1!$C$5&amp;1,team_list,$A9+3,FALSE)="","",HLOOKUP(入力_1!$C$5&amp;1,team_list,$A9+3,FALSE))</f>
        <v>4</v>
      </c>
      <c r="C9" s="375" t="str">
        <f>IF(HLOOKUP(入力_1!$C$5&amp;2,team_list,$A9+3,FALSE)="","",HLOOKUP(入力_1!$C$5&amp;2,team_list,$A9+3,FALSE))</f>
        <v>青　木　　　浩</v>
      </c>
      <c r="D9" s="121"/>
      <c r="E9" s="121"/>
      <c r="F9" s="121" t="str">
        <f t="shared" ref="F9:F26" si="0">IF(E9=1,1,"")</f>
        <v/>
      </c>
      <c r="G9" s="116" t="str">
        <f>IF(HLOOKUP(入力_1!$C$5&amp;3,team_list,$A9+3,FALSE)="","",HLOOKUP(入力_1!$C$5&amp;3,team_list,$A9+3,FALSE))</f>
        <v/>
      </c>
      <c r="H9" s="117" t="str">
        <f>IF(E9=1,"S",IF(F9=1,"","N"))</f>
        <v>N</v>
      </c>
      <c r="I9" s="36" t="str">
        <f>IF(B9="","",IF(OR(入力_1!H9="N",入力_1!H9="Ｎ"),"-",J9*3+L9*2+N9))</f>
        <v>-</v>
      </c>
      <c r="J9" s="36" t="str">
        <f>IF(B9="","",IF(OR(入力_1!H9="N",入力_1!H9="Ｎ"),"-",集計表!C4))</f>
        <v>-</v>
      </c>
      <c r="K9" s="36"/>
      <c r="L9" s="36" t="str">
        <f>IF(B9="","",IF(OR(入力_1!H9="N",入力_1!H9="Ｎ"),"-",集計表!D4))</f>
        <v>-</v>
      </c>
      <c r="M9" s="36"/>
      <c r="N9" s="36" t="str">
        <f>IF(B9="","",IF(OR(入力_1!H9="N",入力_1!H9="Ｎ"),"-",集計表!E4))</f>
        <v>-</v>
      </c>
      <c r="O9" s="37">
        <v>1</v>
      </c>
      <c r="P9" s="114">
        <f>IF(HLOOKUP(入力_1!$Q$5&amp;1,team_list,$A9+3,FALSE)="","",HLOOKUP(入力_1!$Q$5&amp;1,team_list,$A9+3,FALSE))</f>
        <v>0</v>
      </c>
      <c r="Q9" s="375" t="str">
        <f>IF(HLOOKUP(入力_1!$Q$5&amp;2,team_list,$A9+3,FALSE)="","",HLOOKUP(入力_1!$Q$5&amp;2,team_list,$A9+3,FALSE))</f>
        <v>田　中　一　郎</v>
      </c>
      <c r="R9" s="121"/>
      <c r="S9" s="121"/>
      <c r="T9" s="121" t="str">
        <f>IF(S9=1,1,"")</f>
        <v/>
      </c>
      <c r="U9" s="116" t="str">
        <f>IF(HLOOKUP(入力_1!$C$5&amp;3,team_list,$A9+3,FALSE)="","",HLOOKUP(入力_1!$C$5&amp;3,team_list,$A9+3,FALSE))</f>
        <v/>
      </c>
      <c r="V9" s="117" t="str">
        <f>IF(S9=1,"S",IF(T9=1,"","N"))</f>
        <v>N</v>
      </c>
      <c r="W9" s="36" t="str">
        <f>IF(P9="","",IF(OR(入力_1!V9="N",入力_1!V9="Ｎ"),"-",X9*3+Z9*2+AB9))</f>
        <v>-</v>
      </c>
      <c r="X9" s="36" t="str">
        <f>IF(P9="","",IF(OR(入力_1!V9="N",入力_1!V9="Ｎ"),"-",集計表!L4))</f>
        <v>-</v>
      </c>
      <c r="Y9" s="36"/>
      <c r="Z9" s="36" t="str">
        <f>IF(P9="","",IF(OR(入力_1!V9="N",入力_1!V9="Ｎ"),"-",集計表!M4))</f>
        <v>-</v>
      </c>
      <c r="AA9" s="36"/>
      <c r="AB9" s="36" t="str">
        <f>IF(P9="","",IF(OR(入力_1!V9="N",入力_1!V9="Ｎ"),"-",集計表!N4))</f>
        <v>-</v>
      </c>
      <c r="AD9" s="6"/>
      <c r="AE9" s="4"/>
      <c r="AF9" s="434"/>
    </row>
    <row r="10" spans="1:41">
      <c r="A10" s="37">
        <v>2</v>
      </c>
      <c r="B10" s="114">
        <f>IF(HLOOKUP(入力_1!$C$5&amp;1,team_list,$A10+3,FALSE)="","",HLOOKUP(入力_1!$C$5&amp;1,team_list,$A10+3,FALSE))</f>
        <v>5</v>
      </c>
      <c r="C10" s="375" t="str">
        <f>IF(HLOOKUP(入力_1!$C$5&amp;2,team_list,$A10+3,FALSE)="","",HLOOKUP(入力_1!$C$5&amp;2,team_list,$A10+3,FALSE))</f>
        <v>井　上　太　郎</v>
      </c>
      <c r="D10" s="121"/>
      <c r="E10" s="121"/>
      <c r="F10" s="121" t="str">
        <f t="shared" si="0"/>
        <v/>
      </c>
      <c r="G10" s="116" t="str">
        <f>IF(HLOOKUP(入力_1!$C$5&amp;3,team_list,$A10+3,FALSE)="","",HLOOKUP(入力_1!$C$5&amp;3,team_list,$A10+3,FALSE))</f>
        <v/>
      </c>
      <c r="H10" s="117" t="str">
        <f t="shared" ref="H10:H26" si="1">IF(E10=1,"S",IF(F10=1,"","N"))</f>
        <v>N</v>
      </c>
      <c r="I10" s="36" t="str">
        <f>IF(B10="","",IF(OR(入力_1!H10="N",入力_1!H10="Ｎ"),"-",J10*3+L10*2+N10))</f>
        <v>-</v>
      </c>
      <c r="J10" s="36" t="str">
        <f>IF(B10="","",IF(OR(入力_1!H10="N",入力_1!H10="Ｎ"),"-",集計表!C5))</f>
        <v>-</v>
      </c>
      <c r="K10" s="36"/>
      <c r="L10" s="36" t="str">
        <f>IF(B10="","",IF(OR(入力_1!H10="N",入力_1!H10="Ｎ"),"-",集計表!D5))</f>
        <v>-</v>
      </c>
      <c r="M10" s="36"/>
      <c r="N10" s="36" t="str">
        <f>IF(B10="","",IF(OR(入力_1!H10="N",入力_1!H10="Ｎ"),"-",集計表!E5))</f>
        <v>-</v>
      </c>
      <c r="O10" s="37">
        <v>2</v>
      </c>
      <c r="P10" s="114">
        <f>IF(HLOOKUP(入力_1!$Q$5&amp;1,team_list,$A10+3,FALSE)="","",HLOOKUP(入力_1!$Q$5&amp;1,team_list,$A10+3,FALSE))</f>
        <v>1</v>
      </c>
      <c r="Q10" s="375" t="str">
        <f>IF(HLOOKUP(入力_1!$Q$5&amp;2,team_list,$A10+3,FALSE)="","",HLOOKUP(入力_1!$Q$5&amp;2,team_list,$A10+3,FALSE))</f>
        <v>千　種　二　郎</v>
      </c>
      <c r="R10" s="121"/>
      <c r="S10" s="121"/>
      <c r="T10" s="121" t="str">
        <f t="shared" ref="T10:T26" si="2">IF(S10=1,1,"")</f>
        <v/>
      </c>
      <c r="U10" s="116" t="str">
        <f>IF(HLOOKUP(入力_1!$C$5&amp;3,team_list,$A10+3,FALSE)="","",HLOOKUP(入力_1!$C$5&amp;3,team_list,$A10+3,FALSE))</f>
        <v/>
      </c>
      <c r="V10" s="117" t="str">
        <f t="shared" ref="V10:V26" si="3">IF(S10=1,"S",IF(T10=1,"","N"))</f>
        <v>N</v>
      </c>
      <c r="W10" s="36" t="str">
        <f>IF(P10="","",IF(OR(入力_1!V10="N",入力_1!V10="Ｎ"),"-",X10*3+Z10*2+AB10))</f>
        <v>-</v>
      </c>
      <c r="X10" s="36" t="str">
        <f>IF(P10="","",IF(OR(入力_1!V10="N",入力_1!V10="Ｎ"),"-",集計表!L5))</f>
        <v>-</v>
      </c>
      <c r="Y10" s="36"/>
      <c r="Z10" s="36" t="str">
        <f>IF(P10="","",IF(OR(入力_1!V10="N",入力_1!V10="Ｎ"),"-",集計表!M5))</f>
        <v>-</v>
      </c>
      <c r="AA10" s="36"/>
      <c r="AB10" s="36" t="str">
        <f>IF(P10="","",IF(OR(入力_1!V10="N",入力_1!V10="Ｎ"),"-",集計表!N5))</f>
        <v>-</v>
      </c>
      <c r="AD10" s="62"/>
      <c r="AE10" s="4"/>
      <c r="AF10" s="58"/>
    </row>
    <row r="11" spans="1:41">
      <c r="A11" s="37">
        <v>3</v>
      </c>
      <c r="B11" s="114">
        <f>IF(HLOOKUP(入力_1!$C$5&amp;1,team_list,$A11+3,FALSE)="","",HLOOKUP(入力_1!$C$5&amp;1,team_list,$A11+3,FALSE))</f>
        <v>6</v>
      </c>
      <c r="C11" s="375" t="str">
        <f>IF(HLOOKUP(入力_1!$C$5&amp;2,team_list,$A11+3,FALSE)="","",HLOOKUP(入力_1!$C$5&amp;2,team_list,$A11+3,FALSE))</f>
        <v>上　田　新三郎</v>
      </c>
      <c r="D11" s="121"/>
      <c r="E11" s="121"/>
      <c r="F11" s="121" t="str">
        <f t="shared" si="0"/>
        <v/>
      </c>
      <c r="G11" s="116" t="str">
        <f>IF(HLOOKUP(入力_1!$C$5&amp;3,team_list,$A11+3,FALSE)="","",HLOOKUP(入力_1!$C$5&amp;3,team_list,$A11+3,FALSE))</f>
        <v/>
      </c>
      <c r="H11" s="117" t="str">
        <f t="shared" si="1"/>
        <v>N</v>
      </c>
      <c r="I11" s="36" t="str">
        <f>IF(B11="","",IF(OR(入力_1!H11="N",入力_1!H11="Ｎ"),"-",J11*3+L11*2+N11))</f>
        <v>-</v>
      </c>
      <c r="J11" s="36" t="str">
        <f>IF(B11="","",IF(OR(入力_1!H11="N",入力_1!H11="Ｎ"),"-",集計表!C6))</f>
        <v>-</v>
      </c>
      <c r="K11" s="36"/>
      <c r="L11" s="36" t="str">
        <f>IF(B11="","",IF(OR(入力_1!H11="N",入力_1!H11="Ｎ"),"-",集計表!D6))</f>
        <v>-</v>
      </c>
      <c r="M11" s="36"/>
      <c r="N11" s="36" t="str">
        <f>IF(B11="","",IF(OR(入力_1!H11="N",入力_1!H11="Ｎ"),"-",集計表!E6))</f>
        <v>-</v>
      </c>
      <c r="O11" s="37">
        <v>3</v>
      </c>
      <c r="P11" s="114">
        <f>IF(HLOOKUP(入力_1!$Q$5&amp;1,team_list,$A11+3,FALSE)="","",HLOOKUP(入力_1!$Q$5&amp;1,team_list,$A11+3,FALSE))</f>
        <v>3</v>
      </c>
      <c r="Q11" s="375" t="str">
        <f>IF(HLOOKUP(入力_1!$Q$5&amp;2,team_list,$A11+3,FALSE)="","",HLOOKUP(入力_1!$Q$5&amp;2,team_list,$A11+3,FALSE))</f>
        <v>辻　　　三　郎</v>
      </c>
      <c r="R11" s="121"/>
      <c r="S11" s="121"/>
      <c r="T11" s="121" t="str">
        <f t="shared" si="2"/>
        <v/>
      </c>
      <c r="U11" s="116" t="str">
        <f>IF(HLOOKUP(入力_1!$C$5&amp;3,team_list,$A11+3,FALSE)="","",HLOOKUP(入力_1!$C$5&amp;3,team_list,$A11+3,FALSE))</f>
        <v/>
      </c>
      <c r="V11" s="117" t="str">
        <f t="shared" si="3"/>
        <v>N</v>
      </c>
      <c r="W11" s="36" t="str">
        <f>IF(P11="","",IF(OR(入力_1!V11="N",入力_1!V11="Ｎ"),"-",X11*3+Z11*2+AB11))</f>
        <v>-</v>
      </c>
      <c r="X11" s="36" t="str">
        <f>IF(P11="","",IF(OR(入力_1!V11="N",入力_1!V11="Ｎ"),"-",集計表!L6))</f>
        <v>-</v>
      </c>
      <c r="Y11" s="36"/>
      <c r="Z11" s="36" t="str">
        <f>IF(P11="","",IF(OR(入力_1!V11="N",入力_1!V11="Ｎ"),"-",集計表!M6))</f>
        <v>-</v>
      </c>
      <c r="AA11" s="36"/>
      <c r="AB11" s="36" t="str">
        <f>IF(P11="","",IF(OR(入力_1!V11="N",入力_1!V11="Ｎ"),"-",集計表!N6))</f>
        <v>-</v>
      </c>
      <c r="AD11" s="62"/>
      <c r="AE11" s="61" t="s">
        <v>50</v>
      </c>
      <c r="AF11" s="196" t="s">
        <v>158</v>
      </c>
    </row>
    <row r="12" spans="1:41">
      <c r="A12" s="37">
        <v>4</v>
      </c>
      <c r="B12" s="114">
        <f>IF(HLOOKUP(入力_1!$C$5&amp;1,team_list,$A12+3,FALSE)="","",HLOOKUP(入力_1!$C$5&amp;1,team_list,$A12+3,FALSE))</f>
        <v>7</v>
      </c>
      <c r="C12" s="375" t="str">
        <f>IF(HLOOKUP(入力_1!$C$5&amp;2,team_list,$A12+3,FALSE)="","",HLOOKUP(入力_1!$C$5&amp;2,team_list,$A12+3,FALSE))</f>
        <v>榎　　　　　肇</v>
      </c>
      <c r="D12" s="121"/>
      <c r="E12" s="121"/>
      <c r="F12" s="121" t="str">
        <f t="shared" si="0"/>
        <v/>
      </c>
      <c r="G12" s="116" t="str">
        <f>IF(HLOOKUP(入力_1!$C$5&amp;3,team_list,$A12+3,FALSE)="","",HLOOKUP(入力_1!$C$5&amp;3,team_list,$A12+3,FALSE))</f>
        <v/>
      </c>
      <c r="H12" s="117" t="str">
        <f t="shared" si="1"/>
        <v>N</v>
      </c>
      <c r="I12" s="36" t="str">
        <f>IF(B12="","",IF(OR(入力_1!H12="N",入力_1!H12="Ｎ"),"-",J12*3+L12*2+N12))</f>
        <v>-</v>
      </c>
      <c r="J12" s="36" t="str">
        <f>IF(B12="","",IF(OR(入力_1!H12="N",入力_1!H12="Ｎ"),"-",集計表!C7))</f>
        <v>-</v>
      </c>
      <c r="K12" s="36"/>
      <c r="L12" s="36" t="str">
        <f>IF(B12="","",IF(OR(入力_1!H12="N",入力_1!H12="Ｎ"),"-",集計表!D7))</f>
        <v>-</v>
      </c>
      <c r="M12" s="36"/>
      <c r="N12" s="36" t="str">
        <f>IF(B12="","",IF(OR(入力_1!H12="N",入力_1!H12="Ｎ"),"-",集計表!E7))</f>
        <v>-</v>
      </c>
      <c r="O12" s="37">
        <v>4</v>
      </c>
      <c r="P12" s="114">
        <f>IF(HLOOKUP(入力_1!$Q$5&amp;1,team_list,$A12+3,FALSE)="","",HLOOKUP(入力_1!$Q$5&amp;1,team_list,$A12+3,FALSE))</f>
        <v>10</v>
      </c>
      <c r="Q12" s="375" t="str">
        <f>IF(HLOOKUP(入力_1!$Q$5&amp;2,team_list,$A12+3,FALSE)="","",HLOOKUP(入力_1!$Q$5&amp;2,team_list,$A12+3,FALSE))</f>
        <v>手　塚　四　郎</v>
      </c>
      <c r="R12" s="121"/>
      <c r="S12" s="121"/>
      <c r="T12" s="121" t="str">
        <f t="shared" si="2"/>
        <v/>
      </c>
      <c r="U12" s="116" t="str">
        <f>IF(HLOOKUP(入力_1!$C$5&amp;3,team_list,$A12+3,FALSE)="","",HLOOKUP(入力_1!$C$5&amp;3,team_list,$A12+3,FALSE))</f>
        <v/>
      </c>
      <c r="V12" s="117" t="str">
        <f t="shared" si="3"/>
        <v>N</v>
      </c>
      <c r="W12" s="36" t="str">
        <f>IF(P12="","",IF(OR(入力_1!V12="N",入力_1!V12="Ｎ"),"-",X12*3+Z12*2+AB12))</f>
        <v>-</v>
      </c>
      <c r="X12" s="36" t="str">
        <f>IF(P12="","",IF(OR(入力_1!V12="N",入力_1!V12="Ｎ"),"-",集計表!L7))</f>
        <v>-</v>
      </c>
      <c r="Y12" s="36"/>
      <c r="Z12" s="36" t="str">
        <f>IF(P12="","",IF(OR(入力_1!V12="N",入力_1!V12="Ｎ"),"-",集計表!M7))</f>
        <v>-</v>
      </c>
      <c r="AA12" s="36"/>
      <c r="AB12" s="36" t="str">
        <f>IF(P12="","",IF(OR(入力_1!V12="N",入力_1!V12="Ｎ"),"-",集計表!N7))</f>
        <v>-</v>
      </c>
      <c r="AD12" s="62"/>
      <c r="AE12" s="64" t="s">
        <v>219</v>
      </c>
      <c r="AF12" s="196"/>
    </row>
    <row r="13" spans="1:41">
      <c r="A13" s="37">
        <v>5</v>
      </c>
      <c r="B13" s="114">
        <f>IF(HLOOKUP(入力_1!$C$5&amp;1,team_list,$A13+3,FALSE)="","",HLOOKUP(入力_1!$C$5&amp;1,team_list,$A13+3,FALSE))</f>
        <v>8</v>
      </c>
      <c r="C13" s="375" t="str">
        <f>IF(HLOOKUP(入力_1!$C$5&amp;2,team_list,$A13+3,FALSE)="","",HLOOKUP(入力_1!$C$5&amp;2,team_list,$A13+3,FALSE))</f>
        <v>奥　　　二　郎</v>
      </c>
      <c r="D13" s="121"/>
      <c r="E13" s="121"/>
      <c r="F13" s="121" t="str">
        <f t="shared" si="0"/>
        <v/>
      </c>
      <c r="G13" s="116" t="str">
        <f>IF(HLOOKUP(入力_1!$C$5&amp;3,team_list,$A13+3,FALSE)="","",HLOOKUP(入力_1!$C$5&amp;3,team_list,$A13+3,FALSE))</f>
        <v/>
      </c>
      <c r="H13" s="117" t="str">
        <f t="shared" si="1"/>
        <v>N</v>
      </c>
      <c r="I13" s="36" t="str">
        <f>IF(B13="","",IF(OR(入力_1!H13="N",入力_1!H13="Ｎ"),"-",J13*3+L13*2+N13))</f>
        <v>-</v>
      </c>
      <c r="J13" s="36" t="str">
        <f>IF(B13="","",IF(OR(入力_1!H13="N",入力_1!H13="Ｎ"),"-",集計表!C8))</f>
        <v>-</v>
      </c>
      <c r="K13" s="36"/>
      <c r="L13" s="36" t="str">
        <f>IF(B13="","",IF(OR(入力_1!H13="N",入力_1!H13="Ｎ"),"-",集計表!D8))</f>
        <v>-</v>
      </c>
      <c r="M13" s="36"/>
      <c r="N13" s="36" t="str">
        <f>IF(B13="","",IF(OR(入力_1!H13="N",入力_1!H13="Ｎ"),"-",集計表!E8))</f>
        <v>-</v>
      </c>
      <c r="O13" s="37">
        <v>5</v>
      </c>
      <c r="P13" s="114">
        <f>IF(HLOOKUP(入力_1!$Q$5&amp;1,team_list,$A13+3,FALSE)="","",HLOOKUP(入力_1!$Q$5&amp;1,team_list,$A13+3,FALSE))</f>
        <v>15</v>
      </c>
      <c r="Q13" s="375" t="str">
        <f>IF(HLOOKUP(入力_1!$Q$5&amp;2,team_list,$A13+3,FALSE)="","",HLOOKUP(入力_1!$Q$5&amp;2,team_list,$A13+3,FALSE))</f>
        <v>戸　村　五　郎</v>
      </c>
      <c r="R13" s="121"/>
      <c r="S13" s="121"/>
      <c r="T13" s="121" t="str">
        <f t="shared" si="2"/>
        <v/>
      </c>
      <c r="U13" s="116" t="str">
        <f>IF(HLOOKUP(入力_1!$C$5&amp;3,team_list,$A13+3,FALSE)="","",HLOOKUP(入力_1!$C$5&amp;3,team_list,$A13+3,FALSE))</f>
        <v/>
      </c>
      <c r="V13" s="117" t="str">
        <f t="shared" si="3"/>
        <v>N</v>
      </c>
      <c r="W13" s="36" t="str">
        <f>IF(P13="","",IF(OR(入力_1!V13="N",入力_1!V13="Ｎ"),"-",X13*3+Z13*2+AB13))</f>
        <v>-</v>
      </c>
      <c r="X13" s="36" t="str">
        <f>IF(P13="","",IF(OR(入力_1!V13="N",入力_1!V13="Ｎ"),"-",集計表!L8))</f>
        <v>-</v>
      </c>
      <c r="Y13" s="36"/>
      <c r="Z13" s="36" t="str">
        <f>IF(P13="","",IF(OR(入力_1!V13="N",入力_1!V13="Ｎ"),"-",集計表!M8))</f>
        <v>-</v>
      </c>
      <c r="AA13" s="36"/>
      <c r="AB13" s="36" t="str">
        <f>IF(P13="","",IF(OR(入力_1!V13="N",入力_1!V13="Ｎ"),"-",集計表!N8))</f>
        <v>-</v>
      </c>
      <c r="AC13" s="9"/>
      <c r="AD13" s="62"/>
      <c r="AE13" s="4"/>
      <c r="AF13" s="58"/>
    </row>
    <row r="14" spans="1:41">
      <c r="A14" s="37">
        <v>6</v>
      </c>
      <c r="B14" s="114">
        <f>IF(HLOOKUP(入力_1!$C$5&amp;1,team_list,$A14+3,FALSE)="","",HLOOKUP(入力_1!$C$5&amp;1,team_list,$A14+3,FALSE))</f>
        <v>9</v>
      </c>
      <c r="C14" s="375" t="str">
        <f>IF(HLOOKUP(入力_1!$C$5&amp;2,team_list,$A14+3,FALSE)="","",HLOOKUP(入力_1!$C$5&amp;2,team_list,$A14+3,FALSE))</f>
        <v>角　　　真之介</v>
      </c>
      <c r="D14" s="121"/>
      <c r="E14" s="121"/>
      <c r="F14" s="121" t="str">
        <f t="shared" si="0"/>
        <v/>
      </c>
      <c r="G14" s="116" t="str">
        <f>IF(HLOOKUP(入力_1!$C$5&amp;3,team_list,$A14+3,FALSE)="","",HLOOKUP(入力_1!$C$5&amp;3,team_list,$A14+3,FALSE))</f>
        <v/>
      </c>
      <c r="H14" s="117" t="str">
        <f t="shared" si="1"/>
        <v>N</v>
      </c>
      <c r="I14" s="36" t="str">
        <f>IF(B14="","",IF(OR(入力_1!H14="N",入力_1!H14="Ｎ"),"-",J14*3+L14*2+N14))</f>
        <v>-</v>
      </c>
      <c r="J14" s="36" t="str">
        <f>IF(B14="","",IF(OR(入力_1!H14="N",入力_1!H14="Ｎ"),"-",集計表!C9))</f>
        <v>-</v>
      </c>
      <c r="K14" s="36"/>
      <c r="L14" s="36" t="str">
        <f>IF(B14="","",IF(OR(入力_1!H14="N",入力_1!H14="Ｎ"),"-",集計表!D9))</f>
        <v>-</v>
      </c>
      <c r="M14" s="36"/>
      <c r="N14" s="36" t="str">
        <f>IF(B14="","",IF(OR(入力_1!H14="N",入力_1!H14="Ｎ"),"-",集計表!E9))</f>
        <v>-</v>
      </c>
      <c r="O14" s="37">
        <v>6</v>
      </c>
      <c r="P14" s="114">
        <f>IF(HLOOKUP(入力_1!$Q$5&amp;1,team_list,$A14+3,FALSE)="","",HLOOKUP(入力_1!$Q$5&amp;1,team_list,$A14+3,FALSE))</f>
        <v>20</v>
      </c>
      <c r="Q14" s="375" t="str">
        <f>IF(HLOOKUP(入力_1!$Q$5&amp;2,team_list,$A14+3,FALSE)="","",HLOOKUP(入力_1!$Q$5&amp;2,team_list,$A14+3,FALSE))</f>
        <v>中　野　進一郎</v>
      </c>
      <c r="R14" s="121"/>
      <c r="S14" s="121"/>
      <c r="T14" s="121" t="str">
        <f t="shared" si="2"/>
        <v/>
      </c>
      <c r="U14" s="116" t="str">
        <f>IF(HLOOKUP(入力_1!$C$5&amp;3,team_list,$A14+3,FALSE)="","",HLOOKUP(入力_1!$C$5&amp;3,team_list,$A14+3,FALSE))</f>
        <v/>
      </c>
      <c r="V14" s="117" t="str">
        <f t="shared" si="3"/>
        <v>N</v>
      </c>
      <c r="W14" s="36" t="str">
        <f>IF(P14="","",IF(OR(入力_1!V14="N",入力_1!V14="Ｎ"),"-",X14*3+Z14*2+AB14))</f>
        <v>-</v>
      </c>
      <c r="X14" s="36" t="str">
        <f>IF(P14="","",IF(OR(入力_1!V14="N",入力_1!V14="Ｎ"),"-",集計表!L9))</f>
        <v>-</v>
      </c>
      <c r="Y14" s="36"/>
      <c r="Z14" s="36" t="str">
        <f>IF(P14="","",IF(OR(入力_1!V14="N",入力_1!V14="Ｎ"),"-",集計表!M9))</f>
        <v>-</v>
      </c>
      <c r="AA14" s="36"/>
      <c r="AB14" s="36" t="str">
        <f>IF(P14="","",IF(OR(入力_1!V14="N",入力_1!V14="Ｎ"),"-",集計表!N9))</f>
        <v>-</v>
      </c>
      <c r="AD14" s="62"/>
      <c r="AE14" s="61" t="s">
        <v>168</v>
      </c>
      <c r="AF14" s="63" t="s">
        <v>158</v>
      </c>
    </row>
    <row r="15" spans="1:41">
      <c r="A15" s="37">
        <v>7</v>
      </c>
      <c r="B15" s="114">
        <f>IF(HLOOKUP(入力_1!$C$5&amp;1,team_list,$A15+3,FALSE)="","",HLOOKUP(入力_1!$C$5&amp;1,team_list,$A15+3,FALSE))</f>
        <v>10</v>
      </c>
      <c r="C15" s="375" t="str">
        <f>IF(HLOOKUP(入力_1!$C$5&amp;2,team_list,$A15+3,FALSE)="","",HLOOKUP(入力_1!$C$5&amp;2,team_list,$A15+3,FALSE))</f>
        <v>木之下　　　薫</v>
      </c>
      <c r="D15" s="121"/>
      <c r="E15" s="121"/>
      <c r="F15" s="121" t="str">
        <f t="shared" si="0"/>
        <v/>
      </c>
      <c r="G15" s="116" t="str">
        <f>IF(HLOOKUP(入力_1!$C$5&amp;3,team_list,$A15+3,FALSE)="","",HLOOKUP(入力_1!$C$5&amp;3,team_list,$A15+3,FALSE))</f>
        <v/>
      </c>
      <c r="H15" s="117" t="str">
        <f t="shared" si="1"/>
        <v>N</v>
      </c>
      <c r="I15" s="36" t="str">
        <f>IF(B15="","",IF(OR(入力_1!H15="N",入力_1!H15="Ｎ"),"-",J15*3+L15*2+N15))</f>
        <v>-</v>
      </c>
      <c r="J15" s="36" t="str">
        <f>IF(B15="","",IF(OR(入力_1!H15="N",入力_1!H15="Ｎ"),"-",集計表!C10))</f>
        <v>-</v>
      </c>
      <c r="K15" s="36"/>
      <c r="L15" s="36" t="str">
        <f>IF(B15="","",IF(OR(入力_1!H15="N",入力_1!H15="Ｎ"),"-",集計表!D10))</f>
        <v>-</v>
      </c>
      <c r="M15" s="36"/>
      <c r="N15" s="36" t="str">
        <f>IF(B15="","",IF(OR(入力_1!H15="N",入力_1!H15="Ｎ"),"-",集計表!E10))</f>
        <v>-</v>
      </c>
      <c r="O15" s="37">
        <v>7</v>
      </c>
      <c r="P15" s="114">
        <f>IF(HLOOKUP(入力_1!$Q$5&amp;1,team_list,$A15+3,FALSE)="","",HLOOKUP(入力_1!$Q$5&amp;1,team_list,$A15+3,FALSE))</f>
        <v>23</v>
      </c>
      <c r="Q15" s="375" t="str">
        <f>IF(HLOOKUP(入力_1!$Q$5&amp;2,team_list,$A15+3,FALSE)="","",HLOOKUP(入力_1!$Q$5&amp;2,team_list,$A15+3,FALSE))</f>
        <v>西　田　信二郞</v>
      </c>
      <c r="R15" s="121"/>
      <c r="S15" s="121"/>
      <c r="T15" s="121" t="str">
        <f t="shared" si="2"/>
        <v/>
      </c>
      <c r="U15" s="116" t="str">
        <f>IF(HLOOKUP(入力_1!$C$5&amp;3,team_list,$A15+3,FALSE)="","",HLOOKUP(入力_1!$C$5&amp;3,team_list,$A15+3,FALSE))</f>
        <v/>
      </c>
      <c r="V15" s="117" t="str">
        <f t="shared" si="3"/>
        <v>N</v>
      </c>
      <c r="W15" s="36" t="str">
        <f>IF(P15="","",IF(OR(入力_1!V15="N",入力_1!V15="Ｎ"),"-",X15*3+Z15*2+AB15))</f>
        <v>-</v>
      </c>
      <c r="X15" s="36" t="str">
        <f>IF(P15="","",IF(OR(入力_1!V15="N",入力_1!V15="Ｎ"),"-",集計表!L10))</f>
        <v>-</v>
      </c>
      <c r="Y15" s="36"/>
      <c r="Z15" s="36" t="str">
        <f>IF(P15="","",IF(OR(入力_1!V15="N",入力_1!V15="Ｎ"),"-",集計表!M10))</f>
        <v>-</v>
      </c>
      <c r="AA15" s="36"/>
      <c r="AB15" s="36" t="str">
        <f>IF(P15="","",IF(OR(入力_1!V15="N",入力_1!V15="Ｎ"),"-",集計表!N10))</f>
        <v>-</v>
      </c>
      <c r="AD15" s="62"/>
      <c r="AE15" s="64" t="s">
        <v>170</v>
      </c>
      <c r="AF15" s="63"/>
    </row>
    <row r="16" spans="1:41" ht="13.5" customHeight="1">
      <c r="A16" s="37">
        <v>8</v>
      </c>
      <c r="B16" s="114">
        <f>IF(HLOOKUP(入力_1!$C$5&amp;1,team_list,$A16+3,FALSE)="","",HLOOKUP(入力_1!$C$5&amp;1,team_list,$A16+3,FALSE))</f>
        <v>11</v>
      </c>
      <c r="C16" s="375" t="str">
        <f>IF(HLOOKUP(入力_1!$C$5&amp;2,team_list,$A16+3,FALSE)="","",HLOOKUP(入力_1!$C$5&amp;2,team_list,$A16+3,FALSE))</f>
        <v>久米島　三　郎</v>
      </c>
      <c r="D16" s="121"/>
      <c r="E16" s="121"/>
      <c r="F16" s="121" t="str">
        <f t="shared" si="0"/>
        <v/>
      </c>
      <c r="G16" s="116" t="str">
        <f>IF(HLOOKUP(入力_1!$C$5&amp;3,team_list,$A16+3,FALSE)="","",HLOOKUP(入力_1!$C$5&amp;3,team_list,$A16+3,FALSE))</f>
        <v/>
      </c>
      <c r="H16" s="117" t="str">
        <f t="shared" si="1"/>
        <v>N</v>
      </c>
      <c r="I16" s="36" t="str">
        <f>IF(B16="","",IF(OR(入力_1!H16="N",入力_1!H16="Ｎ"),"-",J16*3+L16*2+N16))</f>
        <v>-</v>
      </c>
      <c r="J16" s="36" t="str">
        <f>IF(B16="","",IF(OR(入力_1!H16="N",入力_1!H16="Ｎ"),"-",集計表!C11))</f>
        <v>-</v>
      </c>
      <c r="K16" s="36"/>
      <c r="L16" s="36" t="str">
        <f>IF(B16="","",IF(OR(入力_1!H16="N",入力_1!H16="Ｎ"),"-",集計表!D11))</f>
        <v>-</v>
      </c>
      <c r="M16" s="36"/>
      <c r="N16" s="36" t="str">
        <f>IF(B16="","",IF(OR(入力_1!H16="N",入力_1!H16="Ｎ"),"-",集計表!E11))</f>
        <v>-</v>
      </c>
      <c r="O16" s="37">
        <v>8</v>
      </c>
      <c r="P16" s="114">
        <f>IF(HLOOKUP(入力_1!$Q$5&amp;1,team_list,$A16+3,FALSE)="","",HLOOKUP(入力_1!$Q$5&amp;1,team_list,$A16+3,FALSE))</f>
        <v>31</v>
      </c>
      <c r="Q16" s="375" t="str">
        <f>IF(HLOOKUP(入力_1!$Q$5&amp;2,team_list,$A16+3,FALSE)="","",HLOOKUP(入力_1!$Q$5&amp;2,team_list,$A16+3,FALSE))</f>
        <v>沼　田　新三郎</v>
      </c>
      <c r="R16" s="121"/>
      <c r="S16" s="121"/>
      <c r="T16" s="121" t="str">
        <f t="shared" si="2"/>
        <v/>
      </c>
      <c r="U16" s="116" t="str">
        <f>IF(HLOOKUP(入力_1!$C$5&amp;3,team_list,$A16+3,FALSE)="","",HLOOKUP(入力_1!$C$5&amp;3,team_list,$A16+3,FALSE))</f>
        <v/>
      </c>
      <c r="V16" s="117" t="str">
        <f t="shared" si="3"/>
        <v>N</v>
      </c>
      <c r="W16" s="36" t="str">
        <f>IF(P16="","",IF(OR(入力_1!V16="N",入力_1!V16="Ｎ"),"-",X16*3+Z16*2+AB16))</f>
        <v>-</v>
      </c>
      <c r="X16" s="36" t="str">
        <f>IF(P16="","",IF(OR(入力_1!V16="N",入力_1!V16="Ｎ"),"-",集計表!L11))</f>
        <v>-</v>
      </c>
      <c r="Y16" s="36"/>
      <c r="Z16" s="36" t="str">
        <f>IF(P16="","",IF(OR(入力_1!V16="N",入力_1!V16="Ｎ"),"-",集計表!M11))</f>
        <v>-</v>
      </c>
      <c r="AA16" s="36"/>
      <c r="AB16" s="36" t="str">
        <f>IF(P16="","",IF(OR(入力_1!V16="N",入力_1!V16="Ｎ"),"-",集計表!N11))</f>
        <v>-</v>
      </c>
      <c r="AD16" s="62"/>
      <c r="AE16" s="60"/>
      <c r="AF16" s="63"/>
    </row>
    <row r="17" spans="1:32">
      <c r="A17" s="37">
        <v>9</v>
      </c>
      <c r="B17" s="114">
        <f>IF(HLOOKUP(入力_1!$C$5&amp;1,team_list,$A17+3,FALSE)="","",HLOOKUP(入力_1!$C$5&amp;1,team_list,$A17+3,FALSE))</f>
        <v>12</v>
      </c>
      <c r="C17" s="375" t="str">
        <f>IF(HLOOKUP(入力_1!$C$5&amp;2,team_list,$A17+3,FALSE)="","",HLOOKUP(入力_1!$C$5&amp;2,team_list,$A17+3,FALSE))</f>
        <v>今朝田　竜之介</v>
      </c>
      <c r="D17" s="121"/>
      <c r="E17" s="121"/>
      <c r="F17" s="121" t="str">
        <f t="shared" si="0"/>
        <v/>
      </c>
      <c r="G17" s="116" t="str">
        <f>IF(HLOOKUP(入力_1!$C$5&amp;3,team_list,$A17+3,FALSE)="","",HLOOKUP(入力_1!$C$5&amp;3,team_list,$A17+3,FALSE))</f>
        <v/>
      </c>
      <c r="H17" s="117" t="str">
        <f t="shared" si="1"/>
        <v>N</v>
      </c>
      <c r="I17" s="36" t="str">
        <f>IF(B17="","",IF(OR(入力_1!H17="N",入力_1!H17="Ｎ"),"-",J17*3+L17*2+N17))</f>
        <v>-</v>
      </c>
      <c r="J17" s="36" t="str">
        <f>IF(B17="","",IF(OR(入力_1!H17="N",入力_1!H17="Ｎ"),"-",集計表!C12))</f>
        <v>-</v>
      </c>
      <c r="K17" s="36"/>
      <c r="L17" s="36" t="str">
        <f>IF(B17="","",IF(OR(入力_1!H17="N",入力_1!H17="Ｎ"),"-",集計表!D12))</f>
        <v>-</v>
      </c>
      <c r="M17" s="36"/>
      <c r="N17" s="36" t="str">
        <f>IF(B17="","",IF(OR(入力_1!H17="N",入力_1!H17="Ｎ"),"-",集計表!E12))</f>
        <v>-</v>
      </c>
      <c r="O17" s="37">
        <v>9</v>
      </c>
      <c r="P17" s="114">
        <f>IF(HLOOKUP(入力_1!$Q$5&amp;1,team_list,$A17+3,FALSE)="","",HLOOKUP(入力_1!$Q$5&amp;1,team_list,$A17+3,FALSE))</f>
        <v>33</v>
      </c>
      <c r="Q17" s="375" t="str">
        <f>IF(HLOOKUP(入力_1!$Q$5&amp;2,team_list,$A17+3,FALSE)="","",HLOOKUP(入力_1!$Q$5&amp;2,team_list,$A17+3,FALSE))</f>
        <v>根　岸　一　郎</v>
      </c>
      <c r="R17" s="121"/>
      <c r="S17" s="121"/>
      <c r="T17" s="121" t="str">
        <f t="shared" si="2"/>
        <v/>
      </c>
      <c r="U17" s="116" t="str">
        <f>IF(HLOOKUP(入力_1!$C$5&amp;3,team_list,$A17+3,FALSE)="","",HLOOKUP(入力_1!$C$5&amp;3,team_list,$A17+3,FALSE))</f>
        <v/>
      </c>
      <c r="V17" s="117" t="str">
        <f t="shared" si="3"/>
        <v>N</v>
      </c>
      <c r="W17" s="36" t="str">
        <f>IF(P17="","",IF(OR(入力_1!V17="N",入力_1!V17="Ｎ"),"-",X17*3+Z17*2+AB17))</f>
        <v>-</v>
      </c>
      <c r="X17" s="36" t="str">
        <f>IF(P17="","",IF(OR(入力_1!V17="N",入力_1!V17="Ｎ"),"-",集計表!L12))</f>
        <v>-</v>
      </c>
      <c r="Y17" s="36"/>
      <c r="Z17" s="36" t="str">
        <f>IF(P17="","",IF(OR(入力_1!V17="N",入力_1!V17="Ｎ"),"-",集計表!M12))</f>
        <v>-</v>
      </c>
      <c r="AA17" s="36"/>
      <c r="AB17" s="36" t="str">
        <f>IF(P17="","",IF(OR(入力_1!V17="N",入力_1!V17="Ｎ"),"-",集計表!N12))</f>
        <v>-</v>
      </c>
      <c r="AD17" s="62"/>
      <c r="AE17" s="61" t="s">
        <v>53</v>
      </c>
      <c r="AF17" s="68" t="s">
        <v>158</v>
      </c>
    </row>
    <row r="18" spans="1:32">
      <c r="A18" s="37">
        <v>10</v>
      </c>
      <c r="B18" s="114">
        <f>IF(HLOOKUP(入力_1!$C$5&amp;1,team_list,$A18+3,FALSE)="","",HLOOKUP(入力_1!$C$5&amp;1,team_list,$A18+3,FALSE))</f>
        <v>13</v>
      </c>
      <c r="C18" s="375" t="str">
        <f>IF(HLOOKUP(入力_1!$C$5&amp;2,team_list,$A18+3,FALSE)="","",HLOOKUP(入力_1!$C$5&amp;2,team_list,$A18+3,FALSE))</f>
        <v>近　藤　一　郎</v>
      </c>
      <c r="D18" s="121"/>
      <c r="E18" s="121"/>
      <c r="F18" s="121" t="str">
        <f t="shared" si="0"/>
        <v/>
      </c>
      <c r="G18" s="116" t="str">
        <f>IF(HLOOKUP(入力_1!$C$5&amp;3,team_list,$A18+3,FALSE)="","",HLOOKUP(入力_1!$C$5&amp;3,team_list,$A18+3,FALSE))</f>
        <v/>
      </c>
      <c r="H18" s="117" t="str">
        <f t="shared" si="1"/>
        <v>N</v>
      </c>
      <c r="I18" s="36" t="str">
        <f>IF(B18="","",IF(OR(入力_1!H18="N",入力_1!H18="Ｎ"),"-",J18*3+L18*2+N18))</f>
        <v>-</v>
      </c>
      <c r="J18" s="36" t="str">
        <f>IF(B18="","",IF(OR(入力_1!H18="N",入力_1!H18="Ｎ"),"-",集計表!C13))</f>
        <v>-</v>
      </c>
      <c r="K18" s="36"/>
      <c r="L18" s="36" t="str">
        <f>IF(B18="","",IF(OR(入力_1!H18="N",入力_1!H18="Ｎ"),"-",集計表!D13))</f>
        <v>-</v>
      </c>
      <c r="M18" s="36"/>
      <c r="N18" s="36" t="str">
        <f>IF(B18="","",IF(OR(入力_1!H18="N",入力_1!H18="Ｎ"),"-",集計表!E13))</f>
        <v>-</v>
      </c>
      <c r="O18" s="37">
        <v>10</v>
      </c>
      <c r="P18" s="114">
        <f>IF(HLOOKUP(入力_1!$Q$5&amp;1,team_list,$A18+3,FALSE)="","",HLOOKUP(入力_1!$Q$5&amp;1,team_list,$A18+3,FALSE))</f>
        <v>47</v>
      </c>
      <c r="Q18" s="375" t="str">
        <f>IF(HLOOKUP(入力_1!$Q$5&amp;2,team_list,$A18+3,FALSE)="","",HLOOKUP(入力_1!$Q$5&amp;2,team_list,$A18+3,FALSE))</f>
        <v>野　原　真之介</v>
      </c>
      <c r="R18" s="121"/>
      <c r="S18" s="121"/>
      <c r="T18" s="121" t="str">
        <f t="shared" si="2"/>
        <v/>
      </c>
      <c r="U18" s="116" t="str">
        <f>IF(HLOOKUP(入力_1!$C$5&amp;3,team_list,$A18+3,FALSE)="","",HLOOKUP(入力_1!$C$5&amp;3,team_list,$A18+3,FALSE))</f>
        <v/>
      </c>
      <c r="V18" s="117" t="str">
        <f t="shared" si="3"/>
        <v>N</v>
      </c>
      <c r="W18" s="36" t="str">
        <f>IF(P18="","",IF(OR(入力_1!V18="N",入力_1!V18="Ｎ"),"-",X18*3+Z18*2+AB18))</f>
        <v>-</v>
      </c>
      <c r="X18" s="36" t="str">
        <f>IF(P18="","",IF(OR(入力_1!V18="N",入力_1!V18="Ｎ"),"-",集計表!L13))</f>
        <v>-</v>
      </c>
      <c r="Y18" s="36"/>
      <c r="Z18" s="36" t="str">
        <f>IF(P18="","",IF(OR(入力_1!V18="N",入力_1!V18="Ｎ"),"-",集計表!M13))</f>
        <v>-</v>
      </c>
      <c r="AA18" s="36"/>
      <c r="AB18" s="36" t="str">
        <f>IF(P18="","",IF(OR(入力_1!V18="N",入力_1!V18="Ｎ"),"-",集計表!N13))</f>
        <v>-</v>
      </c>
      <c r="AD18" s="62"/>
      <c r="AE18" s="64" t="s">
        <v>169</v>
      </c>
      <c r="AF18" s="65"/>
    </row>
    <row r="19" spans="1:32">
      <c r="A19" s="37">
        <v>11</v>
      </c>
      <c r="B19" s="114">
        <f>IF(HLOOKUP(入力_1!$C$5&amp;1,team_list,$A19+3,FALSE)="","",HLOOKUP(入力_1!$C$5&amp;1,team_list,$A19+3,FALSE))</f>
        <v>14</v>
      </c>
      <c r="C19" s="375" t="str">
        <f>IF(HLOOKUP(入力_1!$C$5&amp;2,team_list,$A19+3,FALSE)="","",HLOOKUP(入力_1!$C$5&amp;2,team_list,$A19+3,FALSE))</f>
        <v>佐　藤　二　郎</v>
      </c>
      <c r="D19" s="121"/>
      <c r="E19" s="121"/>
      <c r="F19" s="121" t="str">
        <f t="shared" si="0"/>
        <v/>
      </c>
      <c r="G19" s="116" t="str">
        <f>IF(HLOOKUP(入力_1!$C$5&amp;3,team_list,$A19+3,FALSE)="","",HLOOKUP(入力_1!$C$5&amp;3,team_list,$A19+3,FALSE))</f>
        <v/>
      </c>
      <c r="H19" s="117" t="str">
        <f t="shared" si="1"/>
        <v>N</v>
      </c>
      <c r="I19" s="36" t="str">
        <f>IF(B19="","",IF(OR(入力_1!H19="N",入力_1!H19="Ｎ"),"-",J19*3+L19*2+N19))</f>
        <v>-</v>
      </c>
      <c r="J19" s="36" t="str">
        <f>IF(B19="","",IF(OR(入力_1!H19="N",入力_1!H19="Ｎ"),"-",集計表!C14))</f>
        <v>-</v>
      </c>
      <c r="K19" s="36"/>
      <c r="L19" s="36" t="str">
        <f>IF(B19="","",IF(OR(入力_1!H19="N",入力_1!H19="Ｎ"),"-",集計表!D14))</f>
        <v>-</v>
      </c>
      <c r="M19" s="36"/>
      <c r="N19" s="36" t="str">
        <f>IF(B19="","",IF(OR(入力_1!H19="N",入力_1!H19="Ｎ"),"-",集計表!E14))</f>
        <v>-</v>
      </c>
      <c r="O19" s="37">
        <v>11</v>
      </c>
      <c r="P19" s="114">
        <f>IF(HLOOKUP(入力_1!$Q$5&amp;1,team_list,$A19+3,FALSE)="","",HLOOKUP(入力_1!$Q$5&amp;1,team_list,$A19+3,FALSE))</f>
        <v>48</v>
      </c>
      <c r="Q19" s="375" t="str">
        <f>IF(HLOOKUP(入力_1!$Q$5&amp;2,team_list,$A19+3,FALSE)="","",HLOOKUP(入力_1!$Q$5&amp;2,team_list,$A19+3,FALSE))</f>
        <v>原　田　二　郎</v>
      </c>
      <c r="R19" s="121"/>
      <c r="S19" s="121"/>
      <c r="T19" s="121" t="str">
        <f t="shared" si="2"/>
        <v/>
      </c>
      <c r="U19" s="116" t="str">
        <f>IF(HLOOKUP(入力_1!$C$5&amp;3,team_list,$A19+3,FALSE)="","",HLOOKUP(入力_1!$C$5&amp;3,team_list,$A19+3,FALSE))</f>
        <v/>
      </c>
      <c r="V19" s="117" t="str">
        <f t="shared" si="3"/>
        <v>N</v>
      </c>
      <c r="W19" s="36" t="str">
        <f>IF(P19="","",IF(OR(入力_1!V19="N",入力_1!V19="Ｎ"),"-",X19*3+Z19*2+AB19))</f>
        <v>-</v>
      </c>
      <c r="X19" s="36" t="str">
        <f>IF(P19="","",IF(OR(入力_1!V19="N",入力_1!V19="Ｎ"),"-",集計表!L14))</f>
        <v>-</v>
      </c>
      <c r="Y19" s="36"/>
      <c r="Z19" s="36" t="str">
        <f>IF(P19="","",IF(OR(入力_1!V19="N",入力_1!V19="Ｎ"),"-",集計表!M14))</f>
        <v>-</v>
      </c>
      <c r="AA19" s="36"/>
      <c r="AB19" s="36" t="str">
        <f>IF(P19="","",IF(OR(入力_1!V19="N",入力_1!V19="Ｎ"),"-",集計表!N14))</f>
        <v>-</v>
      </c>
      <c r="AD19" s="62"/>
      <c r="AE19" s="64"/>
      <c r="AF19" s="65"/>
    </row>
    <row r="20" spans="1:32">
      <c r="A20" s="37">
        <v>12</v>
      </c>
      <c r="B20" s="114">
        <f>IF(HLOOKUP(入力_1!$C$5&amp;1,team_list,$A20+3,FALSE)="","",HLOOKUP(入力_1!$C$5&amp;1,team_list,$A20+3,FALSE))</f>
        <v>15</v>
      </c>
      <c r="C20" s="375" t="str">
        <f>IF(HLOOKUP(入力_1!$C$5&amp;2,team_list,$A20+3,FALSE)="","",HLOOKUP(入力_1!$C$5&amp;2,team_list,$A20+3,FALSE))</f>
        <v>嶋　田　三　郎</v>
      </c>
      <c r="D20" s="121"/>
      <c r="E20" s="121"/>
      <c r="F20" s="121" t="str">
        <f t="shared" si="0"/>
        <v/>
      </c>
      <c r="G20" s="116" t="str">
        <f>IF(HLOOKUP(入力_1!$C$5&amp;3,team_list,$A20+3,FALSE)="","",HLOOKUP(入力_1!$C$5&amp;3,team_list,$A20+3,FALSE))</f>
        <v/>
      </c>
      <c r="H20" s="117" t="str">
        <f t="shared" si="1"/>
        <v>N</v>
      </c>
      <c r="I20" s="36" t="str">
        <f>IF(B20="","",IF(OR(入力_1!H20="N",入力_1!H20="Ｎ"),"-",J20*3+L20*2+N20))</f>
        <v>-</v>
      </c>
      <c r="J20" s="36" t="str">
        <f>IF(B20="","",IF(OR(入力_1!H20="N",入力_1!H20="Ｎ"),"-",集計表!C15))</f>
        <v>-</v>
      </c>
      <c r="K20" s="36"/>
      <c r="L20" s="36" t="str">
        <f>IF(B20="","",IF(OR(入力_1!H20="N",入力_1!H20="Ｎ"),"-",集計表!D15))</f>
        <v>-</v>
      </c>
      <c r="M20" s="36"/>
      <c r="N20" s="36" t="str">
        <f>IF(B20="","",IF(OR(入力_1!H20="N",入力_1!H20="Ｎ"),"-",集計表!E15))</f>
        <v>-</v>
      </c>
      <c r="O20" s="37">
        <v>12</v>
      </c>
      <c r="P20" s="114">
        <f>IF(HLOOKUP(入力_1!$Q$5&amp;1,team_list,$A20+3,FALSE)="","",HLOOKUP(入力_1!$Q$5&amp;1,team_list,$A20+3,FALSE))</f>
        <v>50</v>
      </c>
      <c r="Q20" s="375" t="str">
        <f>IF(HLOOKUP(入力_1!$Q$5&amp;2,team_list,$A20+3,FALSE)="","",HLOOKUP(入力_1!$Q$5&amp;2,team_list,$A20+3,FALSE))</f>
        <v>平　原　三　郎</v>
      </c>
      <c r="R20" s="121"/>
      <c r="S20" s="121"/>
      <c r="T20" s="121" t="str">
        <f t="shared" si="2"/>
        <v/>
      </c>
      <c r="U20" s="116" t="str">
        <f>IF(HLOOKUP(入力_1!$C$5&amp;3,team_list,$A20+3,FALSE)="","",HLOOKUP(入力_1!$C$5&amp;3,team_list,$A20+3,FALSE))</f>
        <v/>
      </c>
      <c r="V20" s="117" t="str">
        <f t="shared" si="3"/>
        <v>N</v>
      </c>
      <c r="W20" s="36" t="str">
        <f>IF(P20="","",IF(OR(入力_1!V20="N",入力_1!V20="Ｎ"),"-",X20*3+Z20*2+AB20))</f>
        <v>-</v>
      </c>
      <c r="X20" s="36" t="str">
        <f>IF(P20="","",IF(OR(入力_1!V20="N",入力_1!V20="Ｎ"),"-",集計表!L15))</f>
        <v>-</v>
      </c>
      <c r="Y20" s="36"/>
      <c r="Z20" s="36" t="str">
        <f>IF(P20="","",IF(OR(入力_1!V20="N",入力_1!V20="Ｎ"),"-",集計表!M15))</f>
        <v>-</v>
      </c>
      <c r="AA20" s="36"/>
      <c r="AB20" s="36" t="str">
        <f>IF(P20="","",IF(OR(入力_1!V20="N",入力_1!V20="Ｎ"),"-",集計表!N15))</f>
        <v>-</v>
      </c>
      <c r="AD20" s="62"/>
      <c r="AE20" s="64"/>
      <c r="AF20" s="65"/>
    </row>
    <row r="21" spans="1:32" ht="14.25" thickBot="1">
      <c r="A21" s="37">
        <v>13</v>
      </c>
      <c r="B21" s="114">
        <f>IF(HLOOKUP(入力_1!$C$5&amp;1,team_list,$A21+3,FALSE)="","",HLOOKUP(入力_1!$C$5&amp;1,team_list,$A21+3,FALSE))</f>
        <v>16</v>
      </c>
      <c r="C21" s="375" t="str">
        <f>IF(HLOOKUP(入力_1!$C$5&amp;2,team_list,$A21+3,FALSE)="","",HLOOKUP(入力_1!$C$5&amp;2,team_list,$A21+3,FALSE))</f>
        <v>末　広　四　郎</v>
      </c>
      <c r="D21" s="121"/>
      <c r="E21" s="121"/>
      <c r="F21" s="121" t="str">
        <f t="shared" si="0"/>
        <v/>
      </c>
      <c r="G21" s="116" t="str">
        <f>IF(HLOOKUP(入力_1!$C$5&amp;3,team_list,$A21+3,FALSE)="","",HLOOKUP(入力_1!$C$5&amp;3,team_list,$A21+3,FALSE))</f>
        <v/>
      </c>
      <c r="H21" s="117" t="str">
        <f t="shared" si="1"/>
        <v>N</v>
      </c>
      <c r="I21" s="36" t="str">
        <f>IF(B21="","",IF(OR(入力_1!H21="N",入力_1!H21="Ｎ"),"-",J21*3+L21*2+N21))</f>
        <v>-</v>
      </c>
      <c r="J21" s="36" t="str">
        <f>IF(B21="","",IF(OR(入力_1!H21="N",入力_1!H21="Ｎ"),"-",集計表!C16))</f>
        <v>-</v>
      </c>
      <c r="K21" s="36"/>
      <c r="L21" s="36" t="str">
        <f>IF(B21="","",IF(OR(入力_1!H21="N",入力_1!H21="Ｎ"),"-",集計表!D16))</f>
        <v>-</v>
      </c>
      <c r="M21" s="36"/>
      <c r="N21" s="36" t="str">
        <f>IF(B21="","",IF(OR(入力_1!H21="N",入力_1!H21="Ｎ"),"-",集計表!E16))</f>
        <v>-</v>
      </c>
      <c r="O21" s="37">
        <v>13</v>
      </c>
      <c r="P21" s="114">
        <f>IF(HLOOKUP(入力_1!$Q$5&amp;1,team_list,$A21+3,FALSE)="","",HLOOKUP(入力_1!$Q$5&amp;1,team_list,$A21+3,FALSE))</f>
        <v>66</v>
      </c>
      <c r="Q21" s="375" t="str">
        <f>IF(HLOOKUP(入力_1!$Q$5&amp;2,team_list,$A21+3,FALSE)="","",HLOOKUP(入力_1!$Q$5&amp;2,team_list,$A21+3,FALSE))</f>
        <v>藤　原　四　郎</v>
      </c>
      <c r="R21" s="121"/>
      <c r="S21" s="121"/>
      <c r="T21" s="121" t="str">
        <f t="shared" si="2"/>
        <v/>
      </c>
      <c r="U21" s="116" t="str">
        <f>IF(HLOOKUP(入力_1!$C$5&amp;3,team_list,$A21+3,FALSE)="","",HLOOKUP(入力_1!$C$5&amp;3,team_list,$A21+3,FALSE))</f>
        <v/>
      </c>
      <c r="V21" s="117" t="str">
        <f t="shared" si="3"/>
        <v>N</v>
      </c>
      <c r="W21" s="36" t="str">
        <f>IF(P21="","",IF(OR(入力_1!V21="N",入力_1!V21="Ｎ"),"-",X21*3+Z21*2+AB21))</f>
        <v>-</v>
      </c>
      <c r="X21" s="36" t="str">
        <f>IF(P21="","",IF(OR(入力_1!V21="N",入力_1!V21="Ｎ"),"-",集計表!L16))</f>
        <v>-</v>
      </c>
      <c r="Y21" s="36"/>
      <c r="Z21" s="36" t="str">
        <f>IF(P21="","",IF(OR(入力_1!V21="N",入力_1!V21="Ｎ"),"-",集計表!M16))</f>
        <v>-</v>
      </c>
      <c r="AA21" s="36"/>
      <c r="AB21" s="36" t="str">
        <f>IF(P21="","",IF(OR(入力_1!V21="N",入力_1!V21="Ｎ"),"-",集計表!N16))</f>
        <v>-</v>
      </c>
      <c r="AD21" s="59"/>
      <c r="AE21" s="66"/>
      <c r="AF21" s="67"/>
    </row>
    <row r="22" spans="1:32">
      <c r="A22" s="37">
        <v>14</v>
      </c>
      <c r="B22" s="114">
        <f>IF(HLOOKUP(入力_1!$C$5&amp;1,team_list,$A22+3,FALSE)="","",HLOOKUP(入力_1!$C$5&amp;1,team_list,$A22+3,FALSE))</f>
        <v>17</v>
      </c>
      <c r="C22" s="375" t="str">
        <f>IF(HLOOKUP(入力_1!$C$5&amp;2,team_list,$A22+3,FALSE)="","",HLOOKUP(入力_1!$C$5&amp;2,team_list,$A22+3,FALSE))</f>
        <v>瀬　田　五　郎</v>
      </c>
      <c r="D22" s="121"/>
      <c r="E22" s="121"/>
      <c r="F22" s="121" t="str">
        <f t="shared" si="0"/>
        <v/>
      </c>
      <c r="G22" s="116" t="str">
        <f>IF(HLOOKUP(入力_1!$C$5&amp;3,team_list,$A22+3,FALSE)="","",HLOOKUP(入力_1!$C$5&amp;3,team_list,$A22+3,FALSE))</f>
        <v/>
      </c>
      <c r="H22" s="117" t="str">
        <f t="shared" si="1"/>
        <v>N</v>
      </c>
      <c r="I22" s="36" t="str">
        <f>IF(B22="","",IF(OR(入力_1!H22="N",入力_1!H22="Ｎ"),"-",J22*3+L22*2+N22))</f>
        <v>-</v>
      </c>
      <c r="J22" s="36" t="str">
        <f>IF(B22="","",IF(OR(入力_1!H22="N",入力_1!H22="Ｎ"),"-",集計表!C17))</f>
        <v>-</v>
      </c>
      <c r="K22" s="36"/>
      <c r="L22" s="36" t="str">
        <f>IF(B22="","",IF(OR(入力_1!H22="N",入力_1!H22="Ｎ"),"-",集計表!D17))</f>
        <v>-</v>
      </c>
      <c r="M22" s="36"/>
      <c r="N22" s="36" t="str">
        <f>IF(B22="","",IF(OR(入力_1!H22="N",入力_1!H22="Ｎ"),"-",集計表!E17))</f>
        <v>-</v>
      </c>
      <c r="O22" s="37">
        <v>14</v>
      </c>
      <c r="P22" s="114">
        <f>IF(HLOOKUP(入力_1!$Q$5&amp;1,team_list,$A22+3,FALSE)="","",HLOOKUP(入力_1!$Q$5&amp;1,team_list,$A22+3,FALSE))</f>
        <v>91</v>
      </c>
      <c r="Q22" s="375" t="str">
        <f>IF(HLOOKUP(入力_1!$Q$5&amp;2,team_list,$A22+3,FALSE)="","",HLOOKUP(入力_1!$Q$5&amp;2,team_list,$A22+3,FALSE))</f>
        <v>別　所　五　郎</v>
      </c>
      <c r="R22" s="121"/>
      <c r="S22" s="121"/>
      <c r="T22" s="121" t="str">
        <f t="shared" si="2"/>
        <v/>
      </c>
      <c r="U22" s="116" t="str">
        <f>IF(HLOOKUP(入力_1!$C$5&amp;3,team_list,$A22+3,FALSE)="","",HLOOKUP(入力_1!$C$5&amp;3,team_list,$A22+3,FALSE))</f>
        <v/>
      </c>
      <c r="V22" s="117" t="str">
        <f t="shared" si="3"/>
        <v>N</v>
      </c>
      <c r="W22" s="36" t="str">
        <f>IF(P22="","",IF(OR(入力_1!V22="N",入力_1!V22="Ｎ"),"-",X22*3+Z22*2+AB22))</f>
        <v>-</v>
      </c>
      <c r="X22" s="36" t="str">
        <f>IF(P22="","",IF(OR(入力_1!V22="N",入力_1!V22="Ｎ"),"-",集計表!L17))</f>
        <v>-</v>
      </c>
      <c r="Y22" s="36"/>
      <c r="Z22" s="36" t="str">
        <f>IF(P22="","",IF(OR(入力_1!V22="N",入力_1!V22="Ｎ"),"-",集計表!M17))</f>
        <v>-</v>
      </c>
      <c r="AA22" s="36"/>
      <c r="AB22" s="36" t="str">
        <f>IF(P22="","",IF(OR(入力_1!V22="N",入力_1!V22="Ｎ"),"-",集計表!N17))</f>
        <v>-</v>
      </c>
    </row>
    <row r="23" spans="1:32">
      <c r="A23" s="37">
        <v>15</v>
      </c>
      <c r="B23" s="114">
        <f>IF(HLOOKUP(入力_1!$C$5&amp;1,team_list,$A23+3,FALSE)="","",HLOOKUP(入力_1!$C$5&amp;1,team_list,$A23+3,FALSE))</f>
        <v>18</v>
      </c>
      <c r="C23" s="375" t="str">
        <f>IF(HLOOKUP(入力_1!$C$5&amp;2,team_list,$A23+3,FALSE)="","",HLOOKUP(入力_1!$C$5&amp;2,team_list,$A23+3,FALSE))</f>
        <v>宗　田　六　郎</v>
      </c>
      <c r="D23" s="121"/>
      <c r="E23" s="121"/>
      <c r="F23" s="121" t="str">
        <f t="shared" si="0"/>
        <v/>
      </c>
      <c r="G23" s="116" t="str">
        <f>IF(HLOOKUP(入力_1!$C$5&amp;3,team_list,$A23+3,FALSE)="","",HLOOKUP(入力_1!$C$5&amp;3,team_list,$A23+3,FALSE))</f>
        <v/>
      </c>
      <c r="H23" s="117" t="str">
        <f t="shared" si="1"/>
        <v>N</v>
      </c>
      <c r="I23" s="36" t="str">
        <f>IF(B23="","",IF(OR(入力_1!H23="N",入力_1!H23="Ｎ"),"-",J23*3+L23*2+N23))</f>
        <v>-</v>
      </c>
      <c r="J23" s="36" t="str">
        <f>IF(B23="","",IF(OR(入力_1!H23="N",入力_1!H23="Ｎ"),"-",集計表!C18))</f>
        <v>-</v>
      </c>
      <c r="K23" s="36"/>
      <c r="L23" s="36" t="str">
        <f>IF(B23="","",IF(OR(入力_1!H23="N",入力_1!H23="Ｎ"),"-",集計表!D18))</f>
        <v>-</v>
      </c>
      <c r="M23" s="36"/>
      <c r="N23" s="36" t="str">
        <f>IF(B23="","",IF(OR(入力_1!H23="N",入力_1!H23="Ｎ"),"-",集計表!E18))</f>
        <v>-</v>
      </c>
      <c r="O23" s="37">
        <v>15</v>
      </c>
      <c r="P23" s="114">
        <f>IF(HLOOKUP(入力_1!$Q$5&amp;1,team_list,$A23+3,FALSE)="","",HLOOKUP(入力_1!$Q$5&amp;1,team_list,$A23+3,FALSE))</f>
        <v>99</v>
      </c>
      <c r="Q23" s="375" t="str">
        <f>IF(HLOOKUP(入力_1!$Q$5&amp;2,team_list,$A23+3,FALSE)="","",HLOOKUP(入力_1!$Q$5&amp;2,team_list,$A23+3,FALSE))</f>
        <v>本　田　六　郎</v>
      </c>
      <c r="R23" s="121"/>
      <c r="S23" s="121"/>
      <c r="T23" s="121" t="str">
        <f t="shared" si="2"/>
        <v/>
      </c>
      <c r="U23" s="116" t="str">
        <f>IF(HLOOKUP(入力_1!$C$5&amp;3,team_list,$A23+3,FALSE)="","",HLOOKUP(入力_1!$C$5&amp;3,team_list,$A23+3,FALSE))</f>
        <v/>
      </c>
      <c r="V23" s="117" t="str">
        <f t="shared" si="3"/>
        <v>N</v>
      </c>
      <c r="W23" s="36" t="str">
        <f>IF(P23="","",IF(OR(入力_1!V23="N",入力_1!V23="Ｎ"),"-",X23*3+Z23*2+AB23))</f>
        <v>-</v>
      </c>
      <c r="X23" s="36" t="str">
        <f>IF(P23="","",IF(OR(入力_1!V23="N",入力_1!V23="Ｎ"),"-",集計表!L18))</f>
        <v>-</v>
      </c>
      <c r="Y23" s="36"/>
      <c r="Z23" s="36" t="str">
        <f>IF(P23="","",IF(OR(入力_1!V23="N",入力_1!V23="Ｎ"),"-",集計表!M18))</f>
        <v>-</v>
      </c>
      <c r="AA23" s="36"/>
      <c r="AB23" s="36" t="str">
        <f>IF(P23="","",IF(OR(入力_1!V23="N",入力_1!V23="Ｎ"),"-",集計表!N18))</f>
        <v>-</v>
      </c>
    </row>
    <row r="24" spans="1:32">
      <c r="A24" s="37">
        <v>16</v>
      </c>
      <c r="B24" s="114" t="str">
        <f>IF(HLOOKUP(入力_1!$C$5&amp;1,team_list,$A24+3,FALSE)="","",HLOOKUP(入力_1!$C$5&amp;1,team_list,$A24+3,FALSE))</f>
        <v/>
      </c>
      <c r="C24" s="375" t="str">
        <f>IF(HLOOKUP(入力_1!$C$5&amp;2,team_list,$A24+3,FALSE)="","",HLOOKUP(入力_1!$C$5&amp;2,team_list,$A24+3,FALSE))</f>
        <v/>
      </c>
      <c r="D24" s="121"/>
      <c r="E24" s="121"/>
      <c r="F24" s="121" t="str">
        <f t="shared" si="0"/>
        <v/>
      </c>
      <c r="G24" s="116" t="str">
        <f>IF(HLOOKUP(入力_1!$C$5&amp;3,team_list,$A24+3,FALSE)="","",HLOOKUP(入力_1!$C$5&amp;3,team_list,$A24+3,FALSE))</f>
        <v/>
      </c>
      <c r="H24" s="117" t="str">
        <f t="shared" si="1"/>
        <v>N</v>
      </c>
      <c r="I24" s="36" t="str">
        <f>IF(B24="","",IF(OR(入力_1!H24="N",入力_1!H24="Ｎ"),"-",J24*3+L24*2+N24))</f>
        <v/>
      </c>
      <c r="J24" s="36" t="str">
        <f>IF(B24="","",IF(OR(入力_1!H24="N",入力_1!H24="Ｎ"),"-",集計表!C19))</f>
        <v/>
      </c>
      <c r="K24" s="36"/>
      <c r="L24" s="36" t="str">
        <f>IF(B24="","",IF(OR(入力_1!H24="N",入力_1!H24="Ｎ"),"-",集計表!D19))</f>
        <v/>
      </c>
      <c r="M24" s="36"/>
      <c r="N24" s="36" t="str">
        <f>IF(B24="","",IF(OR(入力_1!H24="N",入力_1!H24="Ｎ"),"-",集計表!E19))</f>
        <v/>
      </c>
      <c r="O24" s="37">
        <v>16</v>
      </c>
      <c r="P24" s="114" t="str">
        <f>IF(HLOOKUP(入力_1!$Q$5&amp;1,team_list,$A24+3,FALSE)="","",HLOOKUP(入力_1!$Q$5&amp;1,team_list,$A24+3,FALSE))</f>
        <v/>
      </c>
      <c r="Q24" s="375" t="str">
        <f>IF(HLOOKUP(入力_1!$Q$5&amp;2,team_list,$A24+3,FALSE)="","",HLOOKUP(入力_1!$Q$5&amp;2,team_list,$A24+3,FALSE))</f>
        <v/>
      </c>
      <c r="R24" s="121"/>
      <c r="S24" s="121"/>
      <c r="T24" s="121" t="str">
        <f t="shared" si="2"/>
        <v/>
      </c>
      <c r="U24" s="116" t="str">
        <f>IF(HLOOKUP(入力_1!$C$5&amp;3,team_list,$A24+3,FALSE)="","",HLOOKUP(入力_1!$C$5&amp;3,team_list,$A24+3,FALSE))</f>
        <v/>
      </c>
      <c r="V24" s="117" t="str">
        <f t="shared" si="3"/>
        <v>N</v>
      </c>
      <c r="W24" s="36" t="str">
        <f>IF(P24="","",IF(OR(入力_1!V24="N",入力_1!V24="Ｎ"),"-",X24*3+Z24*2+AB24))</f>
        <v/>
      </c>
      <c r="X24" s="36" t="str">
        <f>IF(P24="","",IF(OR(入力_1!V24="N",入力_1!V24="Ｎ"),"-",集計表!L19))</f>
        <v/>
      </c>
      <c r="Y24" s="36"/>
      <c r="Z24" s="36" t="str">
        <f>IF(P24="","",IF(OR(入力_1!V24="N",入力_1!V24="Ｎ"),"-",集計表!M19))</f>
        <v/>
      </c>
      <c r="AA24" s="36"/>
      <c r="AB24" s="36" t="str">
        <f>IF(P24="","",IF(OR(入力_1!V24="N",入力_1!V24="Ｎ"),"-",集計表!N19))</f>
        <v/>
      </c>
    </row>
    <row r="25" spans="1:32">
      <c r="A25" s="37">
        <v>17</v>
      </c>
      <c r="B25" s="114" t="str">
        <f>IF(HLOOKUP(入力_1!$C$5&amp;1,team_list,$A25+3,FALSE)="","",HLOOKUP(入力_1!$C$5&amp;1,team_list,$A25+3,FALSE))</f>
        <v/>
      </c>
      <c r="C25" s="375" t="str">
        <f>IF(HLOOKUP(入力_1!$C$5&amp;2,team_list,$A25+3,FALSE)="","",HLOOKUP(入力_1!$C$5&amp;2,team_list,$A25+3,FALSE))</f>
        <v/>
      </c>
      <c r="D25" s="121"/>
      <c r="E25" s="121"/>
      <c r="F25" s="121" t="str">
        <f t="shared" si="0"/>
        <v/>
      </c>
      <c r="G25" s="116" t="str">
        <f>IF(HLOOKUP(入力_1!$C$5&amp;3,team_list,$A25+3,FALSE)="","",HLOOKUP(入力_1!$C$5&amp;3,team_list,$A25+3,FALSE))</f>
        <v/>
      </c>
      <c r="H25" s="117" t="str">
        <f t="shared" si="1"/>
        <v>N</v>
      </c>
      <c r="I25" s="36" t="str">
        <f>IF(B25="","",IF(OR(入力_1!H25="N",入力_1!H25="Ｎ"),"-",J25*3+L25*2+N25))</f>
        <v/>
      </c>
      <c r="J25" s="36" t="str">
        <f>IF(B25="","",IF(OR(入力_1!H25="N",入力_1!H25="Ｎ"),"-",集計表!C20))</f>
        <v/>
      </c>
      <c r="K25" s="36"/>
      <c r="L25" s="36" t="str">
        <f>IF(B25="","",IF(OR(入力_1!H25="N",入力_1!H25="Ｎ"),"-",集計表!D20))</f>
        <v/>
      </c>
      <c r="M25" s="36"/>
      <c r="N25" s="36" t="str">
        <f>IF(B25="","",IF(OR(入力_1!H25="N",入力_1!H25="Ｎ"),"-",集計表!E20))</f>
        <v/>
      </c>
      <c r="O25" s="37">
        <v>17</v>
      </c>
      <c r="P25" s="114" t="str">
        <f>IF(HLOOKUP(入力_1!$Q$5&amp;1,team_list,$A25+3,FALSE)="","",HLOOKUP(入力_1!$Q$5&amp;1,team_list,$A25+3,FALSE))</f>
        <v/>
      </c>
      <c r="Q25" s="375" t="str">
        <f>IF(HLOOKUP(入力_1!$Q$5&amp;2,team_list,$A25+3,FALSE)="","",HLOOKUP(入力_1!$Q$5&amp;2,team_list,$A25+3,FALSE))</f>
        <v/>
      </c>
      <c r="R25" s="121"/>
      <c r="S25" s="121"/>
      <c r="T25" s="121" t="str">
        <f t="shared" si="2"/>
        <v/>
      </c>
      <c r="U25" s="116" t="str">
        <f>IF(HLOOKUP(入力_1!$C$5&amp;3,team_list,$A25+3,FALSE)="","",HLOOKUP(入力_1!$C$5&amp;3,team_list,$A25+3,FALSE))</f>
        <v/>
      </c>
      <c r="V25" s="117" t="str">
        <f t="shared" si="3"/>
        <v>N</v>
      </c>
      <c r="W25" s="36" t="str">
        <f>IF(P25="","",IF(OR(入力_1!V25="N",入力_1!V25="Ｎ"),"-",X25*3+Z25*2+AB25))</f>
        <v/>
      </c>
      <c r="X25" s="36" t="str">
        <f>IF(P25="","",IF(OR(入力_1!V25="N",入力_1!V25="Ｎ"),"-",集計表!L20))</f>
        <v/>
      </c>
      <c r="Y25" s="36"/>
      <c r="Z25" s="36" t="str">
        <f>IF(P25="","",IF(OR(入力_1!V25="N",入力_1!V25="Ｎ"),"-",集計表!M20))</f>
        <v/>
      </c>
      <c r="AA25" s="36"/>
      <c r="AB25" s="36" t="str">
        <f>IF(P25="","",IF(OR(入力_1!V25="N",入力_1!V25="Ｎ"),"-",集計表!N20))</f>
        <v/>
      </c>
    </row>
    <row r="26" spans="1:32">
      <c r="A26" s="37">
        <v>18</v>
      </c>
      <c r="B26" s="114" t="str">
        <f>IF(HLOOKUP(入力_1!$C$5&amp;1,team_list,$A26+3,FALSE)="","",HLOOKUP(入力_1!$C$5&amp;1,team_list,$A26+3,FALSE))</f>
        <v/>
      </c>
      <c r="C26" s="375" t="str">
        <f>IF(HLOOKUP(入力_1!$C$5&amp;2,team_list,$A26+3,FALSE)="","",HLOOKUP(入力_1!$C$5&amp;2,team_list,$A26+3,FALSE))</f>
        <v/>
      </c>
      <c r="D26" s="121"/>
      <c r="E26" s="121"/>
      <c r="F26" s="121" t="str">
        <f t="shared" si="0"/>
        <v/>
      </c>
      <c r="G26" s="116" t="str">
        <f>IF(HLOOKUP(入力_1!$C$5&amp;3,team_list,$A26+3,FALSE)="","",HLOOKUP(入力_1!$C$5&amp;3,team_list,$A26+3,FALSE))</f>
        <v/>
      </c>
      <c r="H26" s="117" t="str">
        <f t="shared" si="1"/>
        <v>N</v>
      </c>
      <c r="I26" s="36" t="str">
        <f>IF(B26="","",IF(OR(入力_1!H26="N",入力_1!H26="Ｎ"),"-",J26*3+L26*2+N26))</f>
        <v/>
      </c>
      <c r="J26" s="36" t="str">
        <f>IF(B26="","",IF(OR(入力_1!H26="N",入力_1!H26="Ｎ"),"-",集計表!C21))</f>
        <v/>
      </c>
      <c r="K26" s="36"/>
      <c r="L26" s="36" t="str">
        <f>IF(B26="","",IF(OR(入力_1!H26="N",入力_1!H26="Ｎ"),"-",集計表!D21))</f>
        <v/>
      </c>
      <c r="M26" s="36"/>
      <c r="N26" s="36" t="str">
        <f>IF(B26="","",IF(OR(入力_1!H26="N",入力_1!H26="Ｎ"),"-",集計表!E21))</f>
        <v/>
      </c>
      <c r="O26" s="37">
        <v>18</v>
      </c>
      <c r="P26" s="114" t="str">
        <f>IF(HLOOKUP(入力_1!$Q$5&amp;1,team_list,$A26+3,FALSE)="","",HLOOKUP(入力_1!$Q$5&amp;1,team_list,$A26+3,FALSE))</f>
        <v/>
      </c>
      <c r="Q26" s="375" t="str">
        <f>IF(HLOOKUP(入力_1!$Q$5&amp;2,team_list,$A26+3,FALSE)="","",HLOOKUP(入力_1!$Q$5&amp;2,team_list,$A26+3,FALSE))</f>
        <v/>
      </c>
      <c r="R26" s="121"/>
      <c r="S26" s="121"/>
      <c r="T26" s="121" t="str">
        <f t="shared" si="2"/>
        <v/>
      </c>
      <c r="U26" s="116" t="str">
        <f>IF(HLOOKUP(入力_1!$C$5&amp;3,team_list,$A26+3,FALSE)="","",HLOOKUP(入力_1!$C$5&amp;3,team_list,$A26+3,FALSE))</f>
        <v/>
      </c>
      <c r="V26" s="117" t="str">
        <f t="shared" si="3"/>
        <v>N</v>
      </c>
      <c r="W26" s="36" t="str">
        <f>IF(P26="","",IF(OR(入力_1!V26="N",入力_1!V26="Ｎ"),"-",X26*3+Z26*2+AB26))</f>
        <v/>
      </c>
      <c r="X26" s="36" t="str">
        <f>IF(P26="","",IF(OR(入力_1!V26="N",入力_1!V26="Ｎ"),"-",集計表!L21))</f>
        <v/>
      </c>
      <c r="Y26" s="36"/>
      <c r="Z26" s="36" t="str">
        <f>IF(P26="","",IF(OR(入力_1!V26="N",入力_1!V26="Ｎ"),"-",集計表!M21))</f>
        <v/>
      </c>
      <c r="AA26" s="36"/>
      <c r="AB26" s="36" t="str">
        <f>IF(P26="","",IF(OR(入力_1!V26="N",入力_1!V26="Ｎ"),"-",集計表!N21))</f>
        <v/>
      </c>
    </row>
    <row r="27" spans="1:32">
      <c r="A27" s="37">
        <v>19</v>
      </c>
      <c r="B27" s="243" t="s">
        <v>36</v>
      </c>
      <c r="C27" s="376" t="str">
        <f>IF(HLOOKUP(入力_1!$C$5&amp;2,team_list,$A27+3,FALSE)="","",HLOOKUP(入力_1!$C$5&amp;2,team_list,$A27+3,FALSE))</f>
        <v>山　口　馬　助</v>
      </c>
      <c r="D27" s="115"/>
      <c r="E27" s="115"/>
      <c r="F27" s="115"/>
      <c r="G27" s="119"/>
      <c r="H27" s="40"/>
      <c r="I27" s="23"/>
      <c r="J27" s="23"/>
      <c r="K27" s="23"/>
      <c r="L27" s="23"/>
      <c r="M27" s="23"/>
      <c r="N27" s="23"/>
      <c r="O27" s="69">
        <v>19</v>
      </c>
      <c r="P27" s="118" t="s">
        <v>175</v>
      </c>
      <c r="Q27" s="377" t="str">
        <f>IF(HLOOKUP(入力_1!$Q$5&amp;2,team_list,$A27+3,FALSE)="","",HLOOKUP(入力_1!$Q$5&amp;2,team_list,$A27+3,FALSE))</f>
        <v>広　島　周　徒</v>
      </c>
      <c r="R27" s="115"/>
      <c r="S27" s="115"/>
      <c r="T27" s="115"/>
      <c r="U27" s="119"/>
      <c r="V27" s="40"/>
      <c r="W27" s="23"/>
      <c r="X27" s="23"/>
      <c r="Y27" s="23"/>
      <c r="Z27" s="23"/>
      <c r="AA27" s="23"/>
      <c r="AB27" s="23"/>
    </row>
    <row r="28" spans="1:32">
      <c r="B28" s="244"/>
      <c r="C28" s="245"/>
      <c r="D28" s="8"/>
      <c r="E28" s="8"/>
      <c r="F28" s="8"/>
      <c r="G28" s="8"/>
      <c r="H28" s="8"/>
      <c r="I28" s="113">
        <f>J28*3+L28*2+N28</f>
        <v>0</v>
      </c>
      <c r="J28" s="113">
        <f>SUM(J9:J26)</f>
        <v>0</v>
      </c>
      <c r="K28" s="113"/>
      <c r="L28" s="113">
        <f>SUM(L9:L26)</f>
        <v>0</v>
      </c>
      <c r="M28" s="113"/>
      <c r="N28" s="113">
        <f>SUM(N9:N26)</f>
        <v>0</v>
      </c>
      <c r="O28" s="8"/>
      <c r="P28" s="244"/>
      <c r="Q28" s="245"/>
      <c r="W28" s="113">
        <f>X28*3+Z28*2+AB28</f>
        <v>0</v>
      </c>
      <c r="X28" s="113">
        <f>SUM(X9:X26)</f>
        <v>0</v>
      </c>
      <c r="Y28" s="113"/>
      <c r="Z28" s="113">
        <f>SUM(Z9:Z26)</f>
        <v>0</v>
      </c>
      <c r="AA28" s="113"/>
      <c r="AB28" s="113">
        <f>SUM(AB9:AB26)</f>
        <v>0</v>
      </c>
    </row>
    <row r="29" spans="1:32">
      <c r="B29" s="10"/>
      <c r="C29" s="8"/>
      <c r="D29" s="8"/>
      <c r="E29" s="8"/>
      <c r="F29" s="8"/>
      <c r="G29" s="8"/>
      <c r="H29" s="8"/>
      <c r="I29" s="8"/>
      <c r="J29" s="8"/>
      <c r="K29" s="8"/>
      <c r="L29" s="8"/>
      <c r="M29" s="8"/>
      <c r="N29" s="8"/>
      <c r="O29" s="8"/>
      <c r="P29" s="8"/>
    </row>
    <row r="30" spans="1:32">
      <c r="B30" s="10"/>
      <c r="C30" s="8"/>
      <c r="D30" s="8"/>
      <c r="E30" s="8"/>
      <c r="F30" s="8"/>
      <c r="G30" s="8"/>
      <c r="H30" s="8"/>
      <c r="I30" s="8"/>
      <c r="J30" s="8"/>
      <c r="K30" s="8"/>
      <c r="L30" s="8"/>
      <c r="M30" s="8"/>
      <c r="N30" s="8"/>
      <c r="O30" s="8"/>
      <c r="P30" s="8"/>
    </row>
    <row r="31" spans="1:32">
      <c r="B31" s="10"/>
      <c r="C31" s="8"/>
      <c r="D31" s="8"/>
      <c r="E31" s="8"/>
      <c r="F31" s="8"/>
      <c r="G31" s="8"/>
      <c r="H31" s="8"/>
      <c r="I31" s="8"/>
      <c r="J31" s="8"/>
      <c r="K31" s="8"/>
      <c r="L31" s="8"/>
      <c r="M31" s="8"/>
      <c r="N31" s="8"/>
      <c r="O31" s="8"/>
      <c r="P31" s="8"/>
    </row>
    <row r="32" spans="1:32">
      <c r="B32" s="10"/>
      <c r="C32" s="8"/>
      <c r="D32" s="8"/>
      <c r="E32" s="8"/>
      <c r="F32" s="8"/>
      <c r="G32" s="8"/>
      <c r="H32" s="8"/>
      <c r="I32" s="8"/>
      <c r="J32" s="8"/>
      <c r="K32" s="8"/>
      <c r="L32" s="8"/>
      <c r="M32" s="8"/>
      <c r="N32" s="8"/>
      <c r="O32" s="8"/>
      <c r="P32" s="8"/>
    </row>
    <row r="33" spans="2:16">
      <c r="B33" s="10"/>
      <c r="C33" s="8"/>
      <c r="D33" s="8"/>
      <c r="E33" s="8"/>
      <c r="F33" s="8"/>
      <c r="G33" s="8"/>
      <c r="H33" s="8"/>
      <c r="I33" s="8"/>
      <c r="J33" s="8"/>
      <c r="K33" s="8"/>
      <c r="L33" s="8"/>
      <c r="M33" s="8"/>
      <c r="N33" s="8"/>
      <c r="O33" s="8"/>
      <c r="P33" s="8"/>
    </row>
    <row r="34" spans="2:16">
      <c r="B34" s="10"/>
      <c r="C34" s="8"/>
      <c r="D34" s="8"/>
      <c r="E34" s="8"/>
      <c r="F34" s="8"/>
      <c r="G34" s="8"/>
      <c r="H34" s="8"/>
      <c r="I34" s="8"/>
      <c r="J34" s="8"/>
      <c r="K34" s="8"/>
      <c r="L34" s="8"/>
      <c r="M34" s="8"/>
      <c r="N34" s="8"/>
      <c r="O34" s="8"/>
      <c r="P34" s="8"/>
    </row>
    <row r="35" spans="2:16">
      <c r="B35" s="10"/>
      <c r="C35" s="8"/>
      <c r="D35" s="8"/>
      <c r="E35" s="8"/>
      <c r="F35" s="8"/>
      <c r="G35" s="8"/>
      <c r="H35" s="8"/>
      <c r="I35" s="8"/>
      <c r="J35" s="8"/>
      <c r="K35" s="8"/>
      <c r="L35" s="8"/>
      <c r="M35" s="8"/>
      <c r="N35" s="8"/>
      <c r="O35" s="8"/>
      <c r="P35" s="8"/>
    </row>
    <row r="36" spans="2:16">
      <c r="B36" s="10"/>
      <c r="C36" s="8"/>
      <c r="D36" s="8"/>
      <c r="E36" s="8"/>
      <c r="F36" s="8"/>
      <c r="G36" s="8"/>
      <c r="H36" s="8"/>
      <c r="I36" s="8"/>
      <c r="J36" s="8"/>
      <c r="K36" s="8"/>
      <c r="L36" s="8"/>
      <c r="M36" s="8"/>
      <c r="N36" s="8"/>
      <c r="O36" s="8"/>
      <c r="P36" s="8"/>
    </row>
    <row r="37" spans="2:16">
      <c r="B37" s="10"/>
      <c r="C37" s="8"/>
      <c r="D37" s="8"/>
      <c r="E37" s="8"/>
      <c r="F37" s="8"/>
      <c r="G37" s="8"/>
      <c r="H37" s="8"/>
      <c r="I37" s="8"/>
      <c r="J37" s="8"/>
      <c r="K37" s="8"/>
      <c r="L37" s="8"/>
      <c r="M37" s="8"/>
      <c r="N37" s="8"/>
      <c r="O37" s="8"/>
      <c r="P37" s="8"/>
    </row>
    <row r="38" spans="2:16">
      <c r="B38" s="10"/>
      <c r="C38" s="8"/>
      <c r="D38" s="8"/>
      <c r="E38" s="8"/>
      <c r="F38" s="8"/>
      <c r="G38" s="8"/>
      <c r="H38" s="8"/>
      <c r="I38" s="8"/>
      <c r="J38" s="8"/>
      <c r="K38" s="8"/>
      <c r="L38" s="8"/>
      <c r="M38" s="8"/>
      <c r="N38" s="8"/>
      <c r="O38" s="8"/>
      <c r="P38" s="8"/>
    </row>
    <row r="39" spans="2:16">
      <c r="B39" s="10"/>
      <c r="C39" s="8"/>
      <c r="D39" s="8"/>
      <c r="E39" s="8"/>
      <c r="F39" s="8"/>
      <c r="G39" s="8"/>
      <c r="H39" s="8"/>
      <c r="I39" s="8"/>
      <c r="J39" s="8"/>
      <c r="K39" s="8"/>
      <c r="L39" s="8"/>
      <c r="M39" s="8"/>
      <c r="N39" s="8"/>
      <c r="O39" s="8"/>
      <c r="P39" s="8"/>
    </row>
    <row r="40" spans="2:16">
      <c r="B40" s="10"/>
      <c r="C40" s="8"/>
      <c r="D40" s="8"/>
      <c r="E40" s="8"/>
      <c r="F40" s="8"/>
      <c r="G40" s="8"/>
      <c r="H40" s="8"/>
      <c r="I40" s="8"/>
      <c r="J40" s="8"/>
      <c r="K40" s="8"/>
      <c r="L40" s="8"/>
      <c r="M40" s="8"/>
      <c r="N40" s="8"/>
      <c r="O40" s="8"/>
      <c r="P40" s="8"/>
    </row>
    <row r="41" spans="2:16" s="8" customFormat="1">
      <c r="B41" s="10"/>
    </row>
    <row r="42" spans="2:16" s="8" customFormat="1">
      <c r="B42" s="10"/>
    </row>
    <row r="43" spans="2:16" s="8" customFormat="1">
      <c r="B43" s="10"/>
    </row>
    <row r="44" spans="2:16" s="8" customFormat="1">
      <c r="B44" s="10"/>
    </row>
    <row r="45" spans="2:16" s="8" customFormat="1">
      <c r="B45" s="10"/>
    </row>
    <row r="46" spans="2:16" s="8" customFormat="1">
      <c r="B46" s="10"/>
    </row>
    <row r="47" spans="2:16" s="8" customFormat="1">
      <c r="B47" s="10"/>
    </row>
    <row r="48" spans="2:16" s="8" customFormat="1">
      <c r="B48" s="10"/>
    </row>
    <row r="49" spans="2:2" s="8" customFormat="1">
      <c r="B49" s="10"/>
    </row>
    <row r="50" spans="2:2" s="8" customFormat="1">
      <c r="B50" s="10"/>
    </row>
    <row r="51" spans="2:2" s="8" customFormat="1">
      <c r="B51" s="10"/>
    </row>
    <row r="52" spans="2:2" s="8" customFormat="1">
      <c r="B52" s="10"/>
    </row>
  </sheetData>
  <sheetProtection sheet="1" objects="1" scenarios="1"/>
  <mergeCells count="9">
    <mergeCell ref="AF7:AF9"/>
    <mergeCell ref="C2:F2"/>
    <mergeCell ref="AE3:AF3"/>
    <mergeCell ref="AF5:AF6"/>
    <mergeCell ref="G6:G7"/>
    <mergeCell ref="U6:U7"/>
    <mergeCell ref="H6:H7"/>
    <mergeCell ref="V6:V7"/>
    <mergeCell ref="C3:F3"/>
  </mergeCells>
  <phoneticPr fontId="3"/>
  <conditionalFormatting sqref="H9:H26 V9:V26">
    <cfRule type="expression" dxfId="14" priority="4">
      <formula>OR(H9="N",H9="Ｎ")</formula>
    </cfRule>
  </conditionalFormatting>
  <dataValidations count="4">
    <dataValidation allowBlank="1" showInputMessage="1" showErrorMessage="1" promptTitle="◆◇ チーム名の入力　◇◆" prompt="チーム名を入力してください_x000a_できるだけ、全角文字４文字程度におさめてください" sqref="Q6:T6 C6:F6"/>
    <dataValidation allowBlank="1" showInputMessage="1" showErrorMessage="1" promptTitle="◆◇ 所属の入力　◇◆" prompt="所属先(都道府県名等)をこの欄に入力すると、印刷シートのチーム名の下にカッコ付きで表記されます。（省略可）" sqref="Q7:T7 C7:F7"/>
    <dataValidation allowBlank="1" showErrorMessage="1" promptTitle="◆◇番号の入力◇◆" prompt="0～99の番号を入力することができます" sqref="P9:P26 B9:B26"/>
    <dataValidation allowBlank="1" showInputMessage="1" showErrorMessage="1" promptTitle="◆◇　ゲーム記号の入力　◇◆" prompt="_x000a_ゲームに付けられた記号を入力してください" sqref="C1:D1"/>
  </dataValidations>
  <printOptions horizontalCentered="1" vertic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&amp;L得点拾い出しシート　ver.001&amp;R2011/2/15 yuzo_kosaka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410"/>
  <sheetViews>
    <sheetView workbookViewId="0">
      <selection activeCell="AA17" sqref="AA17"/>
    </sheetView>
  </sheetViews>
  <sheetFormatPr defaultRowHeight="13.5"/>
  <cols>
    <col min="1" max="1" width="4.5" style="133" bestFit="1" customWidth="1"/>
    <col min="2" max="2" width="6.625" style="133" hidden="1" customWidth="1"/>
    <col min="3" max="4" width="6.625" style="133" customWidth="1"/>
    <col min="5" max="6" width="4.625" style="133" hidden="1" customWidth="1"/>
    <col min="7" max="7" width="6.625" style="133" bestFit="1" customWidth="1"/>
    <col min="8" max="8" width="6.75" style="133" hidden="1" customWidth="1"/>
    <col min="9" max="9" width="11" style="133" hidden="1" customWidth="1"/>
    <col min="10" max="10" width="11.875" style="133" hidden="1" customWidth="1"/>
    <col min="11" max="11" width="13.625" style="133" hidden="1" customWidth="1"/>
    <col min="12" max="12" width="9" style="133" hidden="1" customWidth="1"/>
    <col min="13" max="13" width="6.625" style="133" hidden="1" customWidth="1"/>
    <col min="14" max="14" width="6.75" style="133" hidden="1" customWidth="1"/>
    <col min="15" max="16" width="0" style="132" hidden="1" customWidth="1"/>
    <col min="17" max="17" width="9" style="132"/>
    <col min="18" max="18" width="4.5" style="133" bestFit="1" customWidth="1"/>
    <col min="19" max="19" width="6.625" style="133" hidden="1" customWidth="1"/>
    <col min="20" max="21" width="6.625" style="133" customWidth="1"/>
    <col min="22" max="22" width="6.625" style="133" bestFit="1" customWidth="1"/>
    <col min="23" max="53" width="9" style="132"/>
    <col min="54" max="16384" width="9" style="133"/>
  </cols>
  <sheetData>
    <row r="1" spans="1:24">
      <c r="A1" s="132"/>
      <c r="B1" s="132"/>
      <c r="C1" s="132"/>
      <c r="D1" s="132"/>
      <c r="E1" s="132"/>
      <c r="F1" s="132"/>
      <c r="G1" s="132"/>
      <c r="H1" s="132"/>
      <c r="I1" s="132"/>
      <c r="J1" s="132"/>
      <c r="K1" s="132"/>
      <c r="L1" s="132"/>
      <c r="M1" s="132"/>
      <c r="N1" s="132"/>
      <c r="R1" s="132"/>
      <c r="S1" s="132"/>
      <c r="T1" s="132"/>
      <c r="U1" s="132"/>
      <c r="V1" s="132"/>
    </row>
    <row r="2" spans="1:24">
      <c r="A2" s="132"/>
      <c r="B2" s="132" t="s">
        <v>11</v>
      </c>
      <c r="C2" s="132"/>
      <c r="D2" s="132">
        <v>1</v>
      </c>
      <c r="E2" s="134"/>
      <c r="F2" s="134"/>
      <c r="G2" s="132"/>
      <c r="H2" s="132"/>
      <c r="I2" s="132"/>
      <c r="J2" s="132"/>
      <c r="K2" s="132"/>
      <c r="L2" s="132"/>
      <c r="M2" s="132"/>
      <c r="N2" s="132"/>
      <c r="R2" s="132"/>
      <c r="S2" s="132"/>
      <c r="T2" s="132"/>
      <c r="U2" s="132"/>
      <c r="V2" s="132"/>
    </row>
    <row r="3" spans="1:24">
      <c r="A3" s="132"/>
      <c r="B3" s="132" t="s">
        <v>12</v>
      </c>
      <c r="C3" s="132"/>
      <c r="D3" s="132">
        <v>2</v>
      </c>
      <c r="E3" s="135">
        <f>IF(B3="","",E2)</f>
        <v>0</v>
      </c>
      <c r="F3" s="135">
        <f>IF(B3="","",F2)</f>
        <v>0</v>
      </c>
      <c r="G3" s="132"/>
      <c r="H3" s="132"/>
      <c r="I3" s="132"/>
      <c r="J3" s="132"/>
      <c r="K3" s="132"/>
      <c r="L3" s="132"/>
      <c r="M3" s="132"/>
      <c r="N3" s="132"/>
      <c r="R3" s="132"/>
      <c r="S3" s="132"/>
      <c r="T3" s="132"/>
      <c r="U3" s="132"/>
      <c r="V3" s="132"/>
    </row>
    <row r="4" spans="1:24">
      <c r="A4" s="132"/>
      <c r="B4" s="132"/>
      <c r="C4" s="132"/>
      <c r="D4" s="132">
        <v>3</v>
      </c>
      <c r="E4" s="132"/>
      <c r="F4" s="132"/>
      <c r="G4" s="132"/>
      <c r="H4" s="132"/>
      <c r="I4" s="132"/>
      <c r="J4" s="132"/>
      <c r="K4" s="132"/>
      <c r="L4" s="132"/>
      <c r="M4" s="132"/>
      <c r="N4" s="132"/>
      <c r="R4" s="132"/>
      <c r="S4" s="132"/>
      <c r="T4" s="132"/>
      <c r="U4" s="132"/>
      <c r="V4" s="132"/>
    </row>
    <row r="5" spans="1:24">
      <c r="A5" s="132"/>
      <c r="B5" s="132"/>
      <c r="C5" s="132"/>
      <c r="D5" s="132" t="s">
        <v>13</v>
      </c>
      <c r="E5" s="136"/>
      <c r="F5" s="132"/>
      <c r="G5" s="132"/>
      <c r="H5" s="132"/>
      <c r="I5" s="132"/>
      <c r="J5" s="132"/>
      <c r="K5" s="132"/>
      <c r="L5" s="132"/>
      <c r="M5" s="132"/>
      <c r="N5" s="132"/>
      <c r="R5" s="132"/>
      <c r="S5" s="132"/>
      <c r="T5" s="132"/>
      <c r="U5" s="132"/>
      <c r="V5" s="132"/>
    </row>
    <row r="6" spans="1:24">
      <c r="A6" s="132"/>
      <c r="B6" s="132"/>
      <c r="C6" s="132"/>
      <c r="D6" s="132" t="s">
        <v>11</v>
      </c>
      <c r="E6" s="132"/>
      <c r="F6" s="132"/>
      <c r="G6" s="132"/>
      <c r="H6" s="132"/>
      <c r="I6" s="132"/>
      <c r="J6" s="132"/>
      <c r="K6" s="132"/>
      <c r="L6" s="132"/>
      <c r="M6" s="132"/>
      <c r="N6" s="132"/>
      <c r="R6" s="132"/>
      <c r="S6" s="132"/>
      <c r="T6" s="132"/>
      <c r="U6" s="132"/>
      <c r="V6" s="132"/>
    </row>
    <row r="7" spans="1:24">
      <c r="A7" s="132"/>
      <c r="B7" s="132"/>
      <c r="C7" s="137"/>
      <c r="D7" s="132"/>
      <c r="E7" s="132"/>
      <c r="F7" s="132"/>
      <c r="G7" s="138"/>
      <c r="H7" s="132"/>
      <c r="I7" s="132"/>
      <c r="J7" s="132"/>
      <c r="K7" s="132"/>
      <c r="L7" s="132"/>
      <c r="M7" s="132"/>
      <c r="N7" s="132"/>
      <c r="R7" s="132"/>
      <c r="S7" s="132"/>
      <c r="T7" s="132"/>
      <c r="U7" s="132"/>
      <c r="V7" s="138"/>
    </row>
    <row r="8" spans="1:24">
      <c r="A8" s="132"/>
      <c r="B8" s="132"/>
      <c r="C8" s="139" t="s">
        <v>178</v>
      </c>
      <c r="D8" s="140" t="str">
        <f>ﾁｰﾑA</f>
        <v>東西大学</v>
      </c>
      <c r="E8" s="132"/>
      <c r="F8" s="132"/>
      <c r="G8" s="132"/>
      <c r="H8" s="132"/>
      <c r="I8" s="132"/>
      <c r="J8" s="132"/>
      <c r="K8" s="132"/>
      <c r="L8" s="132"/>
      <c r="M8" s="132"/>
      <c r="N8" s="132"/>
      <c r="R8" s="132"/>
      <c r="S8" s="132"/>
      <c r="T8" s="139" t="s">
        <v>180</v>
      </c>
      <c r="U8" s="140" t="str">
        <f>ﾁｰﾑB</f>
        <v>南北銀行</v>
      </c>
      <c r="V8" s="132"/>
    </row>
    <row r="9" spans="1:24" ht="27" customHeight="1">
      <c r="A9" s="141" t="s">
        <v>14</v>
      </c>
      <c r="B9" s="142" t="s">
        <v>15</v>
      </c>
      <c r="C9" s="142" t="s">
        <v>3</v>
      </c>
      <c r="D9" s="143" t="s">
        <v>176</v>
      </c>
      <c r="E9" s="142" t="s">
        <v>4</v>
      </c>
      <c r="F9" s="144" t="s">
        <v>29</v>
      </c>
      <c r="G9" s="145" t="s">
        <v>179</v>
      </c>
      <c r="H9" s="141" t="s">
        <v>6</v>
      </c>
      <c r="I9" s="146" t="s">
        <v>7</v>
      </c>
      <c r="J9" s="146" t="s">
        <v>8</v>
      </c>
      <c r="K9" s="146" t="s">
        <v>9</v>
      </c>
      <c r="L9" s="146" t="s">
        <v>10</v>
      </c>
      <c r="M9" s="146" t="s">
        <v>5</v>
      </c>
      <c r="N9" s="146" t="s">
        <v>6</v>
      </c>
      <c r="O9" s="147" t="s">
        <v>142</v>
      </c>
      <c r="P9" s="147" t="s">
        <v>143</v>
      </c>
      <c r="Q9" s="147"/>
      <c r="R9" s="141" t="s">
        <v>14</v>
      </c>
      <c r="S9" s="142" t="s">
        <v>15</v>
      </c>
      <c r="T9" s="142" t="s">
        <v>3</v>
      </c>
      <c r="U9" s="143" t="s">
        <v>176</v>
      </c>
      <c r="V9" s="145" t="s">
        <v>179</v>
      </c>
      <c r="W9" s="148"/>
      <c r="X9" s="148"/>
    </row>
    <row r="10" spans="1:24">
      <c r="A10" s="146">
        <v>1</v>
      </c>
      <c r="B10" s="149" t="s">
        <v>177</v>
      </c>
      <c r="C10" s="21"/>
      <c r="D10" s="42"/>
      <c r="E10" s="135"/>
      <c r="F10" s="135"/>
      <c r="G10" s="146">
        <f>IF(AND(B10="a",D10&lt;4),D10,0)</f>
        <v>0</v>
      </c>
      <c r="H10" s="146">
        <f>IF(AND(B10="b",D10&lt;4),D10,0)</f>
        <v>0</v>
      </c>
      <c r="I10" s="146" t="str">
        <f>IF(C10="","",VLOOKUP(C10,変換表,2,FALSE))</f>
        <v/>
      </c>
      <c r="J10" s="146" t="str">
        <f>IF(D10&gt;3,D10,FIXED(D10,0,0))</f>
        <v>0</v>
      </c>
      <c r="K10" s="146" t="str">
        <f>B10&amp;I10&amp;J10</f>
        <v>a0</v>
      </c>
      <c r="L10" s="146" t="e">
        <f>競技時間*(F10-1)+(競技時間-E10)</f>
        <v>#NAME?</v>
      </c>
      <c r="M10" s="146">
        <f>G10</f>
        <v>0</v>
      </c>
      <c r="N10" s="146">
        <f>H10</f>
        <v>0</v>
      </c>
      <c r="O10" s="132" t="e">
        <f t="shared" ref="O10:O73" si="0">IF(B10="A",MATCH(C10,ﾁｰﾑA番号表,0),IF(B10="b",MATCH(C10,ﾁｰﾑB番号表,0),""))</f>
        <v>#N/A</v>
      </c>
      <c r="P10" s="132" t="b">
        <f>ISNA(O10)</f>
        <v>1</v>
      </c>
      <c r="R10" s="146">
        <v>1</v>
      </c>
      <c r="S10" s="149" t="s">
        <v>12</v>
      </c>
      <c r="T10" s="21"/>
      <c r="U10" s="42"/>
      <c r="V10" s="146">
        <f>IF(AND(S10="b",U10&lt;4),U10,0)</f>
        <v>0</v>
      </c>
    </row>
    <row r="11" spans="1:24">
      <c r="A11" s="146">
        <f>IF(B11="",A10+1,IF(F11=F10,A10+1,1))</f>
        <v>2</v>
      </c>
      <c r="B11" s="149" t="s">
        <v>177</v>
      </c>
      <c r="C11" s="21"/>
      <c r="D11" s="42"/>
      <c r="E11" s="135">
        <f>IF(B11="","",E10)</f>
        <v>0</v>
      </c>
      <c r="F11" s="135">
        <f>IF(B11="","",F10)</f>
        <v>0</v>
      </c>
      <c r="G11" s="146" t="str">
        <f>IF(C11="","",IF(AND(B11="a",D11&lt;4),G10+D11,G10))</f>
        <v/>
      </c>
      <c r="H11" s="146">
        <f>IF(B11="","",IF(AND(B11="b",D11&lt;4),H10+D11,H10))</f>
        <v>0</v>
      </c>
      <c r="I11" s="146" t="str">
        <f>IF(B11="","",IF(C11&lt;10,"0"&amp;FIXED(C11,0,0),FIXED(C11,0,0)))</f>
        <v>00</v>
      </c>
      <c r="J11" s="146" t="str">
        <f>IF(B11="","",IF(D11&gt;3,D11,FIXED(D11,0,0)))</f>
        <v>0</v>
      </c>
      <c r="K11" s="146" t="str">
        <f>B11&amp;I11&amp;J11</f>
        <v>a000</v>
      </c>
      <c r="L11" s="146" t="e">
        <f>IF(B11="","",IF(F11&lt;5,競技時間*(F11-1)+(競技時間-E11),競技時間*4+延長時間*(F11-5)+(延長時間-E11)))</f>
        <v>#NAME?</v>
      </c>
      <c r="M11" s="146" t="str">
        <f>G11</f>
        <v/>
      </c>
      <c r="N11" s="146">
        <f>H11</f>
        <v>0</v>
      </c>
      <c r="O11" s="132" t="e">
        <f t="shared" si="0"/>
        <v>#N/A</v>
      </c>
      <c r="P11" s="132" t="b">
        <f t="shared" ref="P11:P74" si="1">ISNA(O11)</f>
        <v>1</v>
      </c>
      <c r="R11" s="146">
        <v>2</v>
      </c>
      <c r="S11" s="149" t="s">
        <v>12</v>
      </c>
      <c r="T11" s="21"/>
      <c r="U11" s="42"/>
      <c r="V11" s="146" t="str">
        <f>IF(T11="","",IF(AND(S11="b",U11&lt;4),V10+U11,V10))</f>
        <v/>
      </c>
    </row>
    <row r="12" spans="1:24">
      <c r="A12" s="146">
        <f t="shared" ref="A12:A75" si="2">IF(B12="",A11+1,IF(F12=F11,A11+1,1))</f>
        <v>3</v>
      </c>
      <c r="B12" s="149" t="s">
        <v>177</v>
      </c>
      <c r="C12" s="21"/>
      <c r="D12" s="21"/>
      <c r="E12" s="135">
        <f t="shared" ref="E12:E25" si="3">IF(B12="","",E11)</f>
        <v>0</v>
      </c>
      <c r="F12" s="135">
        <f t="shared" ref="F12:F25" si="4">IF(B12="","",F11)</f>
        <v>0</v>
      </c>
      <c r="G12" s="146" t="str">
        <f t="shared" ref="G12:G75" si="5">IF(C12="","",IF(AND(B12="a",D12&lt;4),G11+D12,G11))</f>
        <v/>
      </c>
      <c r="H12" s="146">
        <f t="shared" ref="H12:H75" si="6">IF(B12="","",IF(AND(B12="b",D12&lt;4),H11+D12,H11))</f>
        <v>0</v>
      </c>
      <c r="I12" s="146" t="str">
        <f t="shared" ref="I12:I75" si="7">IF(B12="","",IF(C12&lt;10,"0"&amp;FIXED(C12,0,0),FIXED(C12,0,0)))</f>
        <v>00</v>
      </c>
      <c r="J12" s="146" t="str">
        <f t="shared" ref="J12:J75" si="8">IF(B12="","",IF(D12&gt;3,D12,FIXED(D12,0,0)))</f>
        <v>0</v>
      </c>
      <c r="K12" s="146" t="str">
        <f t="shared" ref="K12:K75" si="9">B12&amp;I12&amp;J12</f>
        <v>a000</v>
      </c>
      <c r="L12" s="146" t="e">
        <f t="shared" ref="L12:L75" si="10">IF(B12="","",IF(F12&lt;5,競技時間*(F12-1)+(競技時間-E12),競技時間*4+延長時間*(F12-5)+(延長時間-E12)))</f>
        <v>#NAME?</v>
      </c>
      <c r="M12" s="146" t="str">
        <f t="shared" ref="M12:M75" si="11">G12</f>
        <v/>
      </c>
      <c r="N12" s="146">
        <f t="shared" ref="N12:N75" si="12">H12</f>
        <v>0</v>
      </c>
      <c r="O12" s="132" t="e">
        <f t="shared" si="0"/>
        <v>#N/A</v>
      </c>
      <c r="P12" s="132" t="b">
        <f t="shared" si="1"/>
        <v>1</v>
      </c>
      <c r="R12" s="146">
        <v>3</v>
      </c>
      <c r="S12" s="149" t="s">
        <v>12</v>
      </c>
      <c r="T12" s="21"/>
      <c r="U12" s="21"/>
      <c r="V12" s="146" t="str">
        <f t="shared" ref="V12:V75" si="13">IF(T12="","",IF(AND(S12="b",U12&lt;4),V11+U12,V11))</f>
        <v/>
      </c>
    </row>
    <row r="13" spans="1:24">
      <c r="A13" s="146">
        <f t="shared" si="2"/>
        <v>4</v>
      </c>
      <c r="B13" s="149" t="s">
        <v>177</v>
      </c>
      <c r="C13" s="21"/>
      <c r="D13" s="21"/>
      <c r="E13" s="135">
        <f t="shared" si="3"/>
        <v>0</v>
      </c>
      <c r="F13" s="135">
        <f t="shared" si="4"/>
        <v>0</v>
      </c>
      <c r="G13" s="146" t="str">
        <f t="shared" si="5"/>
        <v/>
      </c>
      <c r="H13" s="146">
        <f t="shared" si="6"/>
        <v>0</v>
      </c>
      <c r="I13" s="146" t="str">
        <f t="shared" si="7"/>
        <v>00</v>
      </c>
      <c r="J13" s="146" t="str">
        <f t="shared" si="8"/>
        <v>0</v>
      </c>
      <c r="K13" s="146" t="str">
        <f t="shared" si="9"/>
        <v>a000</v>
      </c>
      <c r="L13" s="146" t="e">
        <f t="shared" si="10"/>
        <v>#NAME?</v>
      </c>
      <c r="M13" s="146" t="str">
        <f t="shared" si="11"/>
        <v/>
      </c>
      <c r="N13" s="146">
        <f t="shared" si="12"/>
        <v>0</v>
      </c>
      <c r="O13" s="132" t="e">
        <f t="shared" si="0"/>
        <v>#N/A</v>
      </c>
      <c r="P13" s="132" t="b">
        <f t="shared" si="1"/>
        <v>1</v>
      </c>
      <c r="R13" s="146">
        <v>4</v>
      </c>
      <c r="S13" s="149" t="s">
        <v>12</v>
      </c>
      <c r="T13" s="21"/>
      <c r="U13" s="21"/>
      <c r="V13" s="146" t="str">
        <f t="shared" si="13"/>
        <v/>
      </c>
    </row>
    <row r="14" spans="1:24">
      <c r="A14" s="146">
        <f t="shared" si="2"/>
        <v>5</v>
      </c>
      <c r="B14" s="149" t="s">
        <v>177</v>
      </c>
      <c r="C14" s="21"/>
      <c r="D14" s="21"/>
      <c r="E14" s="135">
        <f t="shared" si="3"/>
        <v>0</v>
      </c>
      <c r="F14" s="135">
        <f t="shared" si="4"/>
        <v>0</v>
      </c>
      <c r="G14" s="146" t="str">
        <f t="shared" si="5"/>
        <v/>
      </c>
      <c r="H14" s="146">
        <f t="shared" si="6"/>
        <v>0</v>
      </c>
      <c r="I14" s="146" t="str">
        <f t="shared" si="7"/>
        <v>00</v>
      </c>
      <c r="J14" s="146" t="str">
        <f t="shared" si="8"/>
        <v>0</v>
      </c>
      <c r="K14" s="146" t="str">
        <f t="shared" si="9"/>
        <v>a000</v>
      </c>
      <c r="L14" s="146" t="e">
        <f t="shared" si="10"/>
        <v>#NAME?</v>
      </c>
      <c r="M14" s="146" t="str">
        <f t="shared" si="11"/>
        <v/>
      </c>
      <c r="N14" s="146">
        <f t="shared" si="12"/>
        <v>0</v>
      </c>
      <c r="O14" s="132" t="e">
        <f t="shared" si="0"/>
        <v>#N/A</v>
      </c>
      <c r="P14" s="132" t="b">
        <f t="shared" si="1"/>
        <v>1</v>
      </c>
      <c r="R14" s="146">
        <v>5</v>
      </c>
      <c r="S14" s="149" t="s">
        <v>12</v>
      </c>
      <c r="T14" s="21"/>
      <c r="U14" s="21"/>
      <c r="V14" s="146" t="str">
        <f t="shared" si="13"/>
        <v/>
      </c>
    </row>
    <row r="15" spans="1:24">
      <c r="A15" s="146">
        <f t="shared" si="2"/>
        <v>6</v>
      </c>
      <c r="B15" s="149" t="s">
        <v>177</v>
      </c>
      <c r="C15" s="21"/>
      <c r="D15" s="21"/>
      <c r="E15" s="135">
        <f t="shared" si="3"/>
        <v>0</v>
      </c>
      <c r="F15" s="135">
        <f t="shared" si="4"/>
        <v>0</v>
      </c>
      <c r="G15" s="146" t="str">
        <f t="shared" si="5"/>
        <v/>
      </c>
      <c r="H15" s="146">
        <f t="shared" si="6"/>
        <v>0</v>
      </c>
      <c r="I15" s="146" t="str">
        <f t="shared" si="7"/>
        <v>00</v>
      </c>
      <c r="J15" s="146" t="str">
        <f t="shared" si="8"/>
        <v>0</v>
      </c>
      <c r="K15" s="146" t="str">
        <f t="shared" si="9"/>
        <v>a000</v>
      </c>
      <c r="L15" s="146" t="e">
        <f t="shared" si="10"/>
        <v>#NAME?</v>
      </c>
      <c r="M15" s="146" t="str">
        <f t="shared" si="11"/>
        <v/>
      </c>
      <c r="N15" s="146">
        <f t="shared" si="12"/>
        <v>0</v>
      </c>
      <c r="O15" s="132" t="e">
        <f t="shared" si="0"/>
        <v>#N/A</v>
      </c>
      <c r="P15" s="132" t="b">
        <f t="shared" si="1"/>
        <v>1</v>
      </c>
      <c r="R15" s="146">
        <v>6</v>
      </c>
      <c r="S15" s="149" t="s">
        <v>12</v>
      </c>
      <c r="T15" s="21"/>
      <c r="U15" s="21"/>
      <c r="V15" s="146" t="str">
        <f t="shared" si="13"/>
        <v/>
      </c>
    </row>
    <row r="16" spans="1:24">
      <c r="A16" s="146">
        <f t="shared" si="2"/>
        <v>7</v>
      </c>
      <c r="B16" s="149" t="s">
        <v>177</v>
      </c>
      <c r="C16" s="21"/>
      <c r="D16" s="20"/>
      <c r="E16" s="135">
        <f t="shared" si="3"/>
        <v>0</v>
      </c>
      <c r="F16" s="135">
        <f t="shared" si="4"/>
        <v>0</v>
      </c>
      <c r="G16" s="146" t="str">
        <f t="shared" si="5"/>
        <v/>
      </c>
      <c r="H16" s="146">
        <f t="shared" si="6"/>
        <v>0</v>
      </c>
      <c r="I16" s="146" t="str">
        <f t="shared" si="7"/>
        <v>00</v>
      </c>
      <c r="J16" s="146" t="str">
        <f t="shared" si="8"/>
        <v>0</v>
      </c>
      <c r="K16" s="146" t="str">
        <f t="shared" si="9"/>
        <v>a000</v>
      </c>
      <c r="L16" s="146" t="e">
        <f t="shared" si="10"/>
        <v>#NAME?</v>
      </c>
      <c r="M16" s="146" t="str">
        <f t="shared" si="11"/>
        <v/>
      </c>
      <c r="N16" s="146">
        <f t="shared" si="12"/>
        <v>0</v>
      </c>
      <c r="O16" s="132" t="e">
        <f t="shared" si="0"/>
        <v>#N/A</v>
      </c>
      <c r="P16" s="132" t="b">
        <f t="shared" si="1"/>
        <v>1</v>
      </c>
      <c r="R16" s="146">
        <v>7</v>
      </c>
      <c r="S16" s="149" t="s">
        <v>12</v>
      </c>
      <c r="T16" s="21"/>
      <c r="U16" s="20"/>
      <c r="V16" s="146" t="str">
        <f t="shared" si="13"/>
        <v/>
      </c>
    </row>
    <row r="17" spans="1:22">
      <c r="A17" s="146">
        <f t="shared" si="2"/>
        <v>8</v>
      </c>
      <c r="B17" s="149" t="s">
        <v>177</v>
      </c>
      <c r="C17" s="21"/>
      <c r="D17" s="21"/>
      <c r="E17" s="135">
        <f t="shared" si="3"/>
        <v>0</v>
      </c>
      <c r="F17" s="135">
        <f t="shared" si="4"/>
        <v>0</v>
      </c>
      <c r="G17" s="146" t="str">
        <f t="shared" si="5"/>
        <v/>
      </c>
      <c r="H17" s="146">
        <f t="shared" si="6"/>
        <v>0</v>
      </c>
      <c r="I17" s="146" t="str">
        <f t="shared" si="7"/>
        <v>00</v>
      </c>
      <c r="J17" s="146" t="str">
        <f t="shared" si="8"/>
        <v>0</v>
      </c>
      <c r="K17" s="146" t="str">
        <f t="shared" si="9"/>
        <v>a000</v>
      </c>
      <c r="L17" s="146" t="e">
        <f t="shared" si="10"/>
        <v>#NAME?</v>
      </c>
      <c r="M17" s="146" t="str">
        <f t="shared" si="11"/>
        <v/>
      </c>
      <c r="N17" s="146">
        <f t="shared" si="12"/>
        <v>0</v>
      </c>
      <c r="O17" s="132" t="e">
        <f t="shared" si="0"/>
        <v>#N/A</v>
      </c>
      <c r="P17" s="132" t="b">
        <f t="shared" si="1"/>
        <v>1</v>
      </c>
      <c r="R17" s="146">
        <v>8</v>
      </c>
      <c r="S17" s="149" t="s">
        <v>12</v>
      </c>
      <c r="T17" s="21"/>
      <c r="U17" s="21"/>
      <c r="V17" s="146" t="str">
        <f t="shared" si="13"/>
        <v/>
      </c>
    </row>
    <row r="18" spans="1:22">
      <c r="A18" s="146">
        <f t="shared" si="2"/>
        <v>9</v>
      </c>
      <c r="B18" s="149" t="s">
        <v>177</v>
      </c>
      <c r="C18" s="21"/>
      <c r="D18" s="21"/>
      <c r="E18" s="135">
        <f t="shared" si="3"/>
        <v>0</v>
      </c>
      <c r="F18" s="135">
        <f t="shared" si="4"/>
        <v>0</v>
      </c>
      <c r="G18" s="146" t="str">
        <f t="shared" si="5"/>
        <v/>
      </c>
      <c r="H18" s="146">
        <f t="shared" si="6"/>
        <v>0</v>
      </c>
      <c r="I18" s="146" t="str">
        <f t="shared" si="7"/>
        <v>00</v>
      </c>
      <c r="J18" s="146" t="str">
        <f t="shared" si="8"/>
        <v>0</v>
      </c>
      <c r="K18" s="146" t="str">
        <f t="shared" si="9"/>
        <v>a000</v>
      </c>
      <c r="L18" s="146" t="e">
        <f t="shared" si="10"/>
        <v>#NAME?</v>
      </c>
      <c r="M18" s="146" t="str">
        <f t="shared" si="11"/>
        <v/>
      </c>
      <c r="N18" s="146">
        <f t="shared" si="12"/>
        <v>0</v>
      </c>
      <c r="O18" s="132" t="e">
        <f t="shared" si="0"/>
        <v>#N/A</v>
      </c>
      <c r="P18" s="132" t="b">
        <f t="shared" si="1"/>
        <v>1</v>
      </c>
      <c r="R18" s="146">
        <v>9</v>
      </c>
      <c r="S18" s="149" t="s">
        <v>12</v>
      </c>
      <c r="T18" s="21"/>
      <c r="U18" s="21"/>
      <c r="V18" s="146" t="str">
        <f t="shared" si="13"/>
        <v/>
      </c>
    </row>
    <row r="19" spans="1:22">
      <c r="A19" s="146">
        <f t="shared" si="2"/>
        <v>10</v>
      </c>
      <c r="B19" s="149" t="s">
        <v>177</v>
      </c>
      <c r="C19" s="21"/>
      <c r="D19" s="21"/>
      <c r="E19" s="135">
        <f t="shared" si="3"/>
        <v>0</v>
      </c>
      <c r="F19" s="135">
        <f t="shared" si="4"/>
        <v>0</v>
      </c>
      <c r="G19" s="146" t="str">
        <f t="shared" si="5"/>
        <v/>
      </c>
      <c r="H19" s="146">
        <f t="shared" si="6"/>
        <v>0</v>
      </c>
      <c r="I19" s="146" t="str">
        <f t="shared" si="7"/>
        <v>00</v>
      </c>
      <c r="J19" s="146" t="str">
        <f t="shared" si="8"/>
        <v>0</v>
      </c>
      <c r="K19" s="146" t="str">
        <f t="shared" si="9"/>
        <v>a000</v>
      </c>
      <c r="L19" s="146" t="e">
        <f t="shared" si="10"/>
        <v>#NAME?</v>
      </c>
      <c r="M19" s="146" t="str">
        <f t="shared" si="11"/>
        <v/>
      </c>
      <c r="N19" s="146">
        <f t="shared" si="12"/>
        <v>0</v>
      </c>
      <c r="O19" s="132" t="e">
        <f t="shared" si="0"/>
        <v>#N/A</v>
      </c>
      <c r="P19" s="132" t="b">
        <f t="shared" si="1"/>
        <v>1</v>
      </c>
      <c r="R19" s="146">
        <v>10</v>
      </c>
      <c r="S19" s="149" t="s">
        <v>12</v>
      </c>
      <c r="T19" s="21"/>
      <c r="U19" s="21"/>
      <c r="V19" s="146" t="str">
        <f t="shared" si="13"/>
        <v/>
      </c>
    </row>
    <row r="20" spans="1:22">
      <c r="A20" s="146">
        <f t="shared" si="2"/>
        <v>11</v>
      </c>
      <c r="B20" s="149" t="s">
        <v>177</v>
      </c>
      <c r="C20" s="21"/>
      <c r="D20" s="21"/>
      <c r="E20" s="135">
        <f t="shared" si="3"/>
        <v>0</v>
      </c>
      <c r="F20" s="135">
        <f t="shared" si="4"/>
        <v>0</v>
      </c>
      <c r="G20" s="146" t="str">
        <f t="shared" si="5"/>
        <v/>
      </c>
      <c r="H20" s="146">
        <f t="shared" si="6"/>
        <v>0</v>
      </c>
      <c r="I20" s="146" t="str">
        <f t="shared" si="7"/>
        <v>00</v>
      </c>
      <c r="J20" s="146" t="str">
        <f t="shared" si="8"/>
        <v>0</v>
      </c>
      <c r="K20" s="146" t="str">
        <f t="shared" si="9"/>
        <v>a000</v>
      </c>
      <c r="L20" s="146" t="e">
        <f t="shared" si="10"/>
        <v>#NAME?</v>
      </c>
      <c r="M20" s="146" t="str">
        <f t="shared" si="11"/>
        <v/>
      </c>
      <c r="N20" s="146">
        <f t="shared" si="12"/>
        <v>0</v>
      </c>
      <c r="O20" s="132" t="e">
        <f t="shared" si="0"/>
        <v>#N/A</v>
      </c>
      <c r="P20" s="132" t="b">
        <f t="shared" si="1"/>
        <v>1</v>
      </c>
      <c r="R20" s="146">
        <v>11</v>
      </c>
      <c r="S20" s="149" t="s">
        <v>12</v>
      </c>
      <c r="T20" s="21"/>
      <c r="U20" s="21"/>
      <c r="V20" s="146" t="str">
        <f t="shared" si="13"/>
        <v/>
      </c>
    </row>
    <row r="21" spans="1:22">
      <c r="A21" s="146">
        <f t="shared" si="2"/>
        <v>12</v>
      </c>
      <c r="B21" s="149" t="s">
        <v>177</v>
      </c>
      <c r="C21" s="21"/>
      <c r="D21" s="21"/>
      <c r="E21" s="135">
        <f t="shared" si="3"/>
        <v>0</v>
      </c>
      <c r="F21" s="135">
        <f t="shared" si="4"/>
        <v>0</v>
      </c>
      <c r="G21" s="146" t="str">
        <f t="shared" si="5"/>
        <v/>
      </c>
      <c r="H21" s="146">
        <f t="shared" si="6"/>
        <v>0</v>
      </c>
      <c r="I21" s="146" t="str">
        <f t="shared" si="7"/>
        <v>00</v>
      </c>
      <c r="J21" s="146" t="str">
        <f t="shared" si="8"/>
        <v>0</v>
      </c>
      <c r="K21" s="146" t="str">
        <f t="shared" si="9"/>
        <v>a000</v>
      </c>
      <c r="L21" s="146" t="e">
        <f t="shared" si="10"/>
        <v>#NAME?</v>
      </c>
      <c r="M21" s="146" t="str">
        <f t="shared" si="11"/>
        <v/>
      </c>
      <c r="N21" s="146">
        <f t="shared" si="12"/>
        <v>0</v>
      </c>
      <c r="O21" s="132" t="e">
        <f t="shared" si="0"/>
        <v>#N/A</v>
      </c>
      <c r="P21" s="132" t="b">
        <f t="shared" si="1"/>
        <v>1</v>
      </c>
      <c r="R21" s="146">
        <v>12</v>
      </c>
      <c r="S21" s="149" t="s">
        <v>12</v>
      </c>
      <c r="T21" s="21"/>
      <c r="U21" s="21"/>
      <c r="V21" s="146" t="str">
        <f t="shared" si="13"/>
        <v/>
      </c>
    </row>
    <row r="22" spans="1:22">
      <c r="A22" s="146">
        <f t="shared" si="2"/>
        <v>13</v>
      </c>
      <c r="B22" s="149" t="s">
        <v>177</v>
      </c>
      <c r="C22" s="21"/>
      <c r="D22" s="21"/>
      <c r="E22" s="135">
        <f t="shared" si="3"/>
        <v>0</v>
      </c>
      <c r="F22" s="135">
        <f t="shared" si="4"/>
        <v>0</v>
      </c>
      <c r="G22" s="146" t="str">
        <f t="shared" si="5"/>
        <v/>
      </c>
      <c r="H22" s="146">
        <f t="shared" si="6"/>
        <v>0</v>
      </c>
      <c r="I22" s="146" t="str">
        <f t="shared" si="7"/>
        <v>00</v>
      </c>
      <c r="J22" s="146" t="str">
        <f t="shared" si="8"/>
        <v>0</v>
      </c>
      <c r="K22" s="146" t="str">
        <f t="shared" si="9"/>
        <v>a000</v>
      </c>
      <c r="L22" s="146" t="e">
        <f t="shared" si="10"/>
        <v>#NAME?</v>
      </c>
      <c r="M22" s="146" t="str">
        <f t="shared" si="11"/>
        <v/>
      </c>
      <c r="N22" s="146">
        <f t="shared" si="12"/>
        <v>0</v>
      </c>
      <c r="O22" s="132" t="e">
        <f t="shared" si="0"/>
        <v>#N/A</v>
      </c>
      <c r="P22" s="132" t="b">
        <f t="shared" si="1"/>
        <v>1</v>
      </c>
      <c r="R22" s="146">
        <v>13</v>
      </c>
      <c r="S22" s="149" t="s">
        <v>12</v>
      </c>
      <c r="T22" s="21"/>
      <c r="U22" s="21"/>
      <c r="V22" s="146" t="str">
        <f t="shared" si="13"/>
        <v/>
      </c>
    </row>
    <row r="23" spans="1:22">
      <c r="A23" s="146">
        <f t="shared" si="2"/>
        <v>14</v>
      </c>
      <c r="B23" s="149" t="s">
        <v>177</v>
      </c>
      <c r="C23" s="21"/>
      <c r="D23" s="21"/>
      <c r="E23" s="135">
        <f t="shared" si="3"/>
        <v>0</v>
      </c>
      <c r="F23" s="135">
        <f t="shared" si="4"/>
        <v>0</v>
      </c>
      <c r="G23" s="146" t="str">
        <f t="shared" si="5"/>
        <v/>
      </c>
      <c r="H23" s="146">
        <f t="shared" si="6"/>
        <v>0</v>
      </c>
      <c r="I23" s="146" t="str">
        <f t="shared" si="7"/>
        <v>00</v>
      </c>
      <c r="J23" s="146" t="str">
        <f t="shared" si="8"/>
        <v>0</v>
      </c>
      <c r="K23" s="146" t="str">
        <f t="shared" si="9"/>
        <v>a000</v>
      </c>
      <c r="L23" s="146" t="e">
        <f t="shared" si="10"/>
        <v>#NAME?</v>
      </c>
      <c r="M23" s="146" t="str">
        <f t="shared" si="11"/>
        <v/>
      </c>
      <c r="N23" s="146">
        <f t="shared" si="12"/>
        <v>0</v>
      </c>
      <c r="O23" s="132" t="e">
        <f t="shared" si="0"/>
        <v>#N/A</v>
      </c>
      <c r="P23" s="132" t="b">
        <f t="shared" si="1"/>
        <v>1</v>
      </c>
      <c r="R23" s="146">
        <v>14</v>
      </c>
      <c r="S23" s="149" t="s">
        <v>12</v>
      </c>
      <c r="T23" s="21"/>
      <c r="U23" s="21"/>
      <c r="V23" s="146" t="str">
        <f t="shared" si="13"/>
        <v/>
      </c>
    </row>
    <row r="24" spans="1:22">
      <c r="A24" s="146">
        <f t="shared" si="2"/>
        <v>15</v>
      </c>
      <c r="B24" s="149" t="s">
        <v>177</v>
      </c>
      <c r="C24" s="21"/>
      <c r="D24" s="21"/>
      <c r="E24" s="135">
        <f t="shared" si="3"/>
        <v>0</v>
      </c>
      <c r="F24" s="135">
        <f t="shared" si="4"/>
        <v>0</v>
      </c>
      <c r="G24" s="146" t="str">
        <f t="shared" si="5"/>
        <v/>
      </c>
      <c r="H24" s="146">
        <f t="shared" si="6"/>
        <v>0</v>
      </c>
      <c r="I24" s="146" t="str">
        <f t="shared" si="7"/>
        <v>00</v>
      </c>
      <c r="J24" s="146" t="str">
        <f t="shared" si="8"/>
        <v>0</v>
      </c>
      <c r="K24" s="146" t="str">
        <f t="shared" si="9"/>
        <v>a000</v>
      </c>
      <c r="L24" s="146" t="e">
        <f t="shared" si="10"/>
        <v>#NAME?</v>
      </c>
      <c r="M24" s="146" t="str">
        <f t="shared" si="11"/>
        <v/>
      </c>
      <c r="N24" s="146">
        <f t="shared" si="12"/>
        <v>0</v>
      </c>
      <c r="O24" s="132" t="e">
        <f t="shared" si="0"/>
        <v>#N/A</v>
      </c>
      <c r="P24" s="132" t="b">
        <f t="shared" si="1"/>
        <v>1</v>
      </c>
      <c r="R24" s="146">
        <v>15</v>
      </c>
      <c r="S24" s="149" t="s">
        <v>12</v>
      </c>
      <c r="T24" s="21"/>
      <c r="U24" s="21"/>
      <c r="V24" s="146" t="str">
        <f t="shared" si="13"/>
        <v/>
      </c>
    </row>
    <row r="25" spans="1:22">
      <c r="A25" s="146">
        <f t="shared" si="2"/>
        <v>16</v>
      </c>
      <c r="B25" s="149" t="s">
        <v>177</v>
      </c>
      <c r="C25" s="21"/>
      <c r="D25" s="21"/>
      <c r="E25" s="135">
        <f t="shared" si="3"/>
        <v>0</v>
      </c>
      <c r="F25" s="135">
        <f t="shared" si="4"/>
        <v>0</v>
      </c>
      <c r="G25" s="146" t="str">
        <f t="shared" si="5"/>
        <v/>
      </c>
      <c r="H25" s="146">
        <f t="shared" si="6"/>
        <v>0</v>
      </c>
      <c r="I25" s="146" t="str">
        <f t="shared" si="7"/>
        <v>00</v>
      </c>
      <c r="J25" s="146" t="str">
        <f t="shared" si="8"/>
        <v>0</v>
      </c>
      <c r="K25" s="146" t="str">
        <f t="shared" si="9"/>
        <v>a000</v>
      </c>
      <c r="L25" s="146" t="e">
        <f t="shared" si="10"/>
        <v>#NAME?</v>
      </c>
      <c r="M25" s="146" t="str">
        <f t="shared" si="11"/>
        <v/>
      </c>
      <c r="N25" s="146">
        <f t="shared" si="12"/>
        <v>0</v>
      </c>
      <c r="O25" s="132" t="e">
        <f t="shared" si="0"/>
        <v>#N/A</v>
      </c>
      <c r="P25" s="132" t="b">
        <f t="shared" si="1"/>
        <v>1</v>
      </c>
      <c r="R25" s="146">
        <v>16</v>
      </c>
      <c r="S25" s="149" t="s">
        <v>12</v>
      </c>
      <c r="T25" s="21"/>
      <c r="U25" s="21"/>
      <c r="V25" s="146" t="str">
        <f t="shared" si="13"/>
        <v/>
      </c>
    </row>
    <row r="26" spans="1:22">
      <c r="A26" s="146">
        <f t="shared" si="2"/>
        <v>17</v>
      </c>
      <c r="B26" s="149" t="s">
        <v>177</v>
      </c>
      <c r="C26" s="21"/>
      <c r="D26" s="21"/>
      <c r="E26" s="135">
        <f t="shared" ref="E26:E75" si="14">IF(B26="","",E25)</f>
        <v>0</v>
      </c>
      <c r="F26" s="135">
        <f t="shared" ref="F26:F75" si="15">IF(B26="","",F25)</f>
        <v>0</v>
      </c>
      <c r="G26" s="146" t="str">
        <f t="shared" si="5"/>
        <v/>
      </c>
      <c r="H26" s="146">
        <f t="shared" si="6"/>
        <v>0</v>
      </c>
      <c r="I26" s="146" t="str">
        <f t="shared" si="7"/>
        <v>00</v>
      </c>
      <c r="J26" s="146" t="str">
        <f t="shared" si="8"/>
        <v>0</v>
      </c>
      <c r="K26" s="146" t="str">
        <f t="shared" si="9"/>
        <v>a000</v>
      </c>
      <c r="L26" s="146" t="e">
        <f t="shared" si="10"/>
        <v>#NAME?</v>
      </c>
      <c r="M26" s="146" t="str">
        <f t="shared" si="11"/>
        <v/>
      </c>
      <c r="N26" s="146">
        <f t="shared" si="12"/>
        <v>0</v>
      </c>
      <c r="O26" s="132" t="e">
        <f t="shared" si="0"/>
        <v>#N/A</v>
      </c>
      <c r="P26" s="132" t="b">
        <f t="shared" si="1"/>
        <v>1</v>
      </c>
      <c r="R26" s="146">
        <v>17</v>
      </c>
      <c r="S26" s="149" t="s">
        <v>12</v>
      </c>
      <c r="T26" s="21"/>
      <c r="U26" s="21"/>
      <c r="V26" s="146" t="str">
        <f t="shared" si="13"/>
        <v/>
      </c>
    </row>
    <row r="27" spans="1:22">
      <c r="A27" s="146">
        <f t="shared" si="2"/>
        <v>18</v>
      </c>
      <c r="B27" s="149" t="s">
        <v>177</v>
      </c>
      <c r="C27" s="21"/>
      <c r="D27" s="21"/>
      <c r="E27" s="135">
        <f t="shared" si="14"/>
        <v>0</v>
      </c>
      <c r="F27" s="135">
        <f t="shared" si="15"/>
        <v>0</v>
      </c>
      <c r="G27" s="146" t="str">
        <f t="shared" si="5"/>
        <v/>
      </c>
      <c r="H27" s="146">
        <f t="shared" si="6"/>
        <v>0</v>
      </c>
      <c r="I27" s="146" t="str">
        <f t="shared" si="7"/>
        <v>00</v>
      </c>
      <c r="J27" s="146" t="str">
        <f t="shared" si="8"/>
        <v>0</v>
      </c>
      <c r="K27" s="146" t="str">
        <f t="shared" si="9"/>
        <v>a000</v>
      </c>
      <c r="L27" s="146" t="e">
        <f t="shared" si="10"/>
        <v>#NAME?</v>
      </c>
      <c r="M27" s="146" t="str">
        <f t="shared" si="11"/>
        <v/>
      </c>
      <c r="N27" s="146">
        <f t="shared" si="12"/>
        <v>0</v>
      </c>
      <c r="O27" s="132" t="e">
        <f t="shared" si="0"/>
        <v>#N/A</v>
      </c>
      <c r="P27" s="132" t="b">
        <f t="shared" si="1"/>
        <v>1</v>
      </c>
      <c r="R27" s="146">
        <v>18</v>
      </c>
      <c r="S27" s="149" t="s">
        <v>12</v>
      </c>
      <c r="T27" s="21"/>
      <c r="U27" s="21"/>
      <c r="V27" s="146" t="str">
        <f t="shared" si="13"/>
        <v/>
      </c>
    </row>
    <row r="28" spans="1:22">
      <c r="A28" s="146">
        <f t="shared" si="2"/>
        <v>19</v>
      </c>
      <c r="B28" s="149" t="s">
        <v>177</v>
      </c>
      <c r="C28" s="21"/>
      <c r="D28" s="21"/>
      <c r="E28" s="135">
        <f t="shared" si="14"/>
        <v>0</v>
      </c>
      <c r="F28" s="135">
        <f t="shared" si="15"/>
        <v>0</v>
      </c>
      <c r="G28" s="146" t="str">
        <f t="shared" si="5"/>
        <v/>
      </c>
      <c r="H28" s="146">
        <f t="shared" si="6"/>
        <v>0</v>
      </c>
      <c r="I28" s="146" t="str">
        <f t="shared" si="7"/>
        <v>00</v>
      </c>
      <c r="J28" s="146" t="str">
        <f t="shared" si="8"/>
        <v>0</v>
      </c>
      <c r="K28" s="146" t="str">
        <f t="shared" si="9"/>
        <v>a000</v>
      </c>
      <c r="L28" s="146" t="e">
        <f t="shared" si="10"/>
        <v>#NAME?</v>
      </c>
      <c r="M28" s="146" t="str">
        <f t="shared" si="11"/>
        <v/>
      </c>
      <c r="N28" s="146">
        <f t="shared" si="12"/>
        <v>0</v>
      </c>
      <c r="O28" s="132" t="e">
        <f t="shared" si="0"/>
        <v>#N/A</v>
      </c>
      <c r="P28" s="132" t="b">
        <f t="shared" si="1"/>
        <v>1</v>
      </c>
      <c r="R28" s="146">
        <v>19</v>
      </c>
      <c r="S28" s="149" t="s">
        <v>12</v>
      </c>
      <c r="T28" s="21"/>
      <c r="U28" s="21"/>
      <c r="V28" s="146" t="str">
        <f t="shared" si="13"/>
        <v/>
      </c>
    </row>
    <row r="29" spans="1:22">
      <c r="A29" s="146">
        <f t="shared" si="2"/>
        <v>20</v>
      </c>
      <c r="B29" s="149" t="s">
        <v>177</v>
      </c>
      <c r="C29" s="21"/>
      <c r="D29" s="21"/>
      <c r="E29" s="135">
        <f t="shared" si="14"/>
        <v>0</v>
      </c>
      <c r="F29" s="135">
        <f t="shared" si="15"/>
        <v>0</v>
      </c>
      <c r="G29" s="146" t="str">
        <f t="shared" si="5"/>
        <v/>
      </c>
      <c r="H29" s="146">
        <f t="shared" si="6"/>
        <v>0</v>
      </c>
      <c r="I29" s="146" t="str">
        <f t="shared" si="7"/>
        <v>00</v>
      </c>
      <c r="J29" s="146" t="str">
        <f t="shared" si="8"/>
        <v>0</v>
      </c>
      <c r="K29" s="146" t="str">
        <f t="shared" si="9"/>
        <v>a000</v>
      </c>
      <c r="L29" s="146" t="e">
        <f t="shared" si="10"/>
        <v>#NAME?</v>
      </c>
      <c r="M29" s="146" t="str">
        <f t="shared" si="11"/>
        <v/>
      </c>
      <c r="N29" s="146">
        <f t="shared" si="12"/>
        <v>0</v>
      </c>
      <c r="O29" s="132" t="e">
        <f t="shared" si="0"/>
        <v>#N/A</v>
      </c>
      <c r="P29" s="132" t="b">
        <f t="shared" si="1"/>
        <v>1</v>
      </c>
      <c r="R29" s="146">
        <v>20</v>
      </c>
      <c r="S29" s="149" t="s">
        <v>12</v>
      </c>
      <c r="T29" s="21"/>
      <c r="U29" s="21"/>
      <c r="V29" s="146" t="str">
        <f t="shared" si="13"/>
        <v/>
      </c>
    </row>
    <row r="30" spans="1:22">
      <c r="A30" s="146">
        <f t="shared" si="2"/>
        <v>21</v>
      </c>
      <c r="B30" s="149" t="s">
        <v>177</v>
      </c>
      <c r="C30" s="21"/>
      <c r="D30" s="21"/>
      <c r="E30" s="135">
        <f t="shared" si="14"/>
        <v>0</v>
      </c>
      <c r="F30" s="135">
        <f t="shared" si="15"/>
        <v>0</v>
      </c>
      <c r="G30" s="146" t="str">
        <f t="shared" si="5"/>
        <v/>
      </c>
      <c r="H30" s="146">
        <f t="shared" si="6"/>
        <v>0</v>
      </c>
      <c r="I30" s="146" t="str">
        <f t="shared" si="7"/>
        <v>00</v>
      </c>
      <c r="J30" s="146" t="str">
        <f t="shared" si="8"/>
        <v>0</v>
      </c>
      <c r="K30" s="146" t="str">
        <f t="shared" si="9"/>
        <v>a000</v>
      </c>
      <c r="L30" s="146" t="e">
        <f t="shared" si="10"/>
        <v>#NAME?</v>
      </c>
      <c r="M30" s="146" t="str">
        <f t="shared" si="11"/>
        <v/>
      </c>
      <c r="N30" s="146">
        <f t="shared" si="12"/>
        <v>0</v>
      </c>
      <c r="O30" s="132" t="e">
        <f t="shared" si="0"/>
        <v>#N/A</v>
      </c>
      <c r="P30" s="132" t="b">
        <f t="shared" si="1"/>
        <v>1</v>
      </c>
      <c r="R30" s="146">
        <v>21</v>
      </c>
      <c r="S30" s="149" t="s">
        <v>12</v>
      </c>
      <c r="T30" s="21"/>
      <c r="U30" s="21"/>
      <c r="V30" s="146" t="str">
        <f t="shared" si="13"/>
        <v/>
      </c>
    </row>
    <row r="31" spans="1:22">
      <c r="A31" s="146">
        <f t="shared" si="2"/>
        <v>22</v>
      </c>
      <c r="B31" s="149" t="s">
        <v>177</v>
      </c>
      <c r="C31" s="21"/>
      <c r="D31" s="21"/>
      <c r="E31" s="135">
        <f t="shared" si="14"/>
        <v>0</v>
      </c>
      <c r="F31" s="135">
        <f t="shared" si="15"/>
        <v>0</v>
      </c>
      <c r="G31" s="146" t="str">
        <f t="shared" si="5"/>
        <v/>
      </c>
      <c r="H31" s="146">
        <f t="shared" si="6"/>
        <v>0</v>
      </c>
      <c r="I31" s="146" t="str">
        <f t="shared" si="7"/>
        <v>00</v>
      </c>
      <c r="J31" s="146" t="str">
        <f t="shared" si="8"/>
        <v>0</v>
      </c>
      <c r="K31" s="146" t="str">
        <f t="shared" si="9"/>
        <v>a000</v>
      </c>
      <c r="L31" s="146" t="e">
        <f t="shared" si="10"/>
        <v>#NAME?</v>
      </c>
      <c r="M31" s="146" t="str">
        <f t="shared" si="11"/>
        <v/>
      </c>
      <c r="N31" s="146">
        <f t="shared" si="12"/>
        <v>0</v>
      </c>
      <c r="O31" s="132" t="e">
        <f t="shared" si="0"/>
        <v>#N/A</v>
      </c>
      <c r="P31" s="132" t="b">
        <f t="shared" si="1"/>
        <v>1</v>
      </c>
      <c r="R31" s="146">
        <v>22</v>
      </c>
      <c r="S31" s="149" t="s">
        <v>12</v>
      </c>
      <c r="T31" s="21"/>
      <c r="U31" s="21"/>
      <c r="V31" s="146" t="str">
        <f t="shared" si="13"/>
        <v/>
      </c>
    </row>
    <row r="32" spans="1:22">
      <c r="A32" s="146">
        <f t="shared" si="2"/>
        <v>23</v>
      </c>
      <c r="B32" s="149" t="s">
        <v>177</v>
      </c>
      <c r="C32" s="21"/>
      <c r="D32" s="21"/>
      <c r="E32" s="135">
        <f t="shared" si="14"/>
        <v>0</v>
      </c>
      <c r="F32" s="135">
        <f t="shared" si="15"/>
        <v>0</v>
      </c>
      <c r="G32" s="146" t="str">
        <f t="shared" si="5"/>
        <v/>
      </c>
      <c r="H32" s="146">
        <f t="shared" si="6"/>
        <v>0</v>
      </c>
      <c r="I32" s="146" t="str">
        <f t="shared" si="7"/>
        <v>00</v>
      </c>
      <c r="J32" s="146" t="str">
        <f t="shared" si="8"/>
        <v>0</v>
      </c>
      <c r="K32" s="146" t="str">
        <f t="shared" si="9"/>
        <v>a000</v>
      </c>
      <c r="L32" s="146" t="e">
        <f t="shared" si="10"/>
        <v>#NAME?</v>
      </c>
      <c r="M32" s="146" t="str">
        <f t="shared" si="11"/>
        <v/>
      </c>
      <c r="N32" s="146">
        <f t="shared" si="12"/>
        <v>0</v>
      </c>
      <c r="O32" s="132" t="e">
        <f t="shared" si="0"/>
        <v>#N/A</v>
      </c>
      <c r="P32" s="132" t="b">
        <f t="shared" si="1"/>
        <v>1</v>
      </c>
      <c r="R32" s="146">
        <v>23</v>
      </c>
      <c r="S32" s="149" t="s">
        <v>12</v>
      </c>
      <c r="T32" s="21"/>
      <c r="U32" s="21"/>
      <c r="V32" s="146" t="str">
        <f t="shared" si="13"/>
        <v/>
      </c>
    </row>
    <row r="33" spans="1:22">
      <c r="A33" s="146">
        <f t="shared" si="2"/>
        <v>24</v>
      </c>
      <c r="B33" s="149" t="s">
        <v>177</v>
      </c>
      <c r="C33" s="21"/>
      <c r="D33" s="21"/>
      <c r="E33" s="135">
        <f t="shared" si="14"/>
        <v>0</v>
      </c>
      <c r="F33" s="135">
        <f t="shared" si="15"/>
        <v>0</v>
      </c>
      <c r="G33" s="146" t="str">
        <f t="shared" si="5"/>
        <v/>
      </c>
      <c r="H33" s="146">
        <f t="shared" si="6"/>
        <v>0</v>
      </c>
      <c r="I33" s="146" t="str">
        <f t="shared" si="7"/>
        <v>00</v>
      </c>
      <c r="J33" s="146" t="str">
        <f t="shared" si="8"/>
        <v>0</v>
      </c>
      <c r="K33" s="146" t="str">
        <f t="shared" si="9"/>
        <v>a000</v>
      </c>
      <c r="L33" s="146" t="e">
        <f t="shared" si="10"/>
        <v>#NAME?</v>
      </c>
      <c r="M33" s="146" t="str">
        <f t="shared" si="11"/>
        <v/>
      </c>
      <c r="N33" s="146">
        <f t="shared" si="12"/>
        <v>0</v>
      </c>
      <c r="O33" s="132" t="e">
        <f t="shared" si="0"/>
        <v>#N/A</v>
      </c>
      <c r="P33" s="132" t="b">
        <f t="shared" si="1"/>
        <v>1</v>
      </c>
      <c r="R33" s="146">
        <v>24</v>
      </c>
      <c r="S33" s="149" t="s">
        <v>12</v>
      </c>
      <c r="T33" s="21"/>
      <c r="U33" s="21"/>
      <c r="V33" s="146" t="str">
        <f t="shared" si="13"/>
        <v/>
      </c>
    </row>
    <row r="34" spans="1:22">
      <c r="A34" s="146">
        <f t="shared" si="2"/>
        <v>25</v>
      </c>
      <c r="B34" s="149" t="s">
        <v>177</v>
      </c>
      <c r="C34" s="21"/>
      <c r="D34" s="21"/>
      <c r="E34" s="135">
        <f t="shared" si="14"/>
        <v>0</v>
      </c>
      <c r="F34" s="135">
        <f t="shared" si="15"/>
        <v>0</v>
      </c>
      <c r="G34" s="146" t="str">
        <f t="shared" si="5"/>
        <v/>
      </c>
      <c r="H34" s="146">
        <f t="shared" si="6"/>
        <v>0</v>
      </c>
      <c r="I34" s="146" t="str">
        <f t="shared" si="7"/>
        <v>00</v>
      </c>
      <c r="J34" s="146" t="str">
        <f t="shared" si="8"/>
        <v>0</v>
      </c>
      <c r="K34" s="146" t="str">
        <f t="shared" si="9"/>
        <v>a000</v>
      </c>
      <c r="L34" s="146" t="e">
        <f t="shared" si="10"/>
        <v>#NAME?</v>
      </c>
      <c r="M34" s="146" t="str">
        <f t="shared" si="11"/>
        <v/>
      </c>
      <c r="N34" s="146">
        <f t="shared" si="12"/>
        <v>0</v>
      </c>
      <c r="O34" s="132" t="e">
        <f t="shared" si="0"/>
        <v>#N/A</v>
      </c>
      <c r="P34" s="132" t="b">
        <f t="shared" si="1"/>
        <v>1</v>
      </c>
      <c r="R34" s="146">
        <v>25</v>
      </c>
      <c r="S34" s="149" t="s">
        <v>12</v>
      </c>
      <c r="T34" s="21"/>
      <c r="U34" s="21"/>
      <c r="V34" s="146" t="str">
        <f t="shared" si="13"/>
        <v/>
      </c>
    </row>
    <row r="35" spans="1:22">
      <c r="A35" s="146">
        <f t="shared" si="2"/>
        <v>26</v>
      </c>
      <c r="B35" s="149" t="s">
        <v>177</v>
      </c>
      <c r="C35" s="21"/>
      <c r="D35" s="21"/>
      <c r="E35" s="135">
        <f t="shared" si="14"/>
        <v>0</v>
      </c>
      <c r="F35" s="135">
        <f t="shared" si="15"/>
        <v>0</v>
      </c>
      <c r="G35" s="146" t="str">
        <f t="shared" si="5"/>
        <v/>
      </c>
      <c r="H35" s="146">
        <f t="shared" si="6"/>
        <v>0</v>
      </c>
      <c r="I35" s="146" t="str">
        <f t="shared" si="7"/>
        <v>00</v>
      </c>
      <c r="J35" s="146" t="str">
        <f t="shared" si="8"/>
        <v>0</v>
      </c>
      <c r="K35" s="146" t="str">
        <f t="shared" si="9"/>
        <v>a000</v>
      </c>
      <c r="L35" s="146" t="e">
        <f t="shared" si="10"/>
        <v>#NAME?</v>
      </c>
      <c r="M35" s="146" t="str">
        <f t="shared" si="11"/>
        <v/>
      </c>
      <c r="N35" s="146">
        <f t="shared" si="12"/>
        <v>0</v>
      </c>
      <c r="O35" s="132" t="e">
        <f t="shared" si="0"/>
        <v>#N/A</v>
      </c>
      <c r="P35" s="132" t="b">
        <f t="shared" si="1"/>
        <v>1</v>
      </c>
      <c r="R35" s="146">
        <v>26</v>
      </c>
      <c r="S35" s="149" t="s">
        <v>12</v>
      </c>
      <c r="T35" s="21"/>
      <c r="U35" s="21"/>
      <c r="V35" s="146" t="str">
        <f t="shared" si="13"/>
        <v/>
      </c>
    </row>
    <row r="36" spans="1:22">
      <c r="A36" s="146">
        <f t="shared" si="2"/>
        <v>27</v>
      </c>
      <c r="B36" s="149" t="s">
        <v>177</v>
      </c>
      <c r="C36" s="21"/>
      <c r="D36" s="21"/>
      <c r="E36" s="135">
        <f t="shared" si="14"/>
        <v>0</v>
      </c>
      <c r="F36" s="135">
        <f t="shared" si="15"/>
        <v>0</v>
      </c>
      <c r="G36" s="146" t="str">
        <f t="shared" si="5"/>
        <v/>
      </c>
      <c r="H36" s="146">
        <f t="shared" si="6"/>
        <v>0</v>
      </c>
      <c r="I36" s="146" t="str">
        <f t="shared" si="7"/>
        <v>00</v>
      </c>
      <c r="J36" s="146" t="str">
        <f t="shared" si="8"/>
        <v>0</v>
      </c>
      <c r="K36" s="146" t="str">
        <f t="shared" si="9"/>
        <v>a000</v>
      </c>
      <c r="L36" s="146" t="e">
        <f t="shared" si="10"/>
        <v>#NAME?</v>
      </c>
      <c r="M36" s="146" t="str">
        <f t="shared" si="11"/>
        <v/>
      </c>
      <c r="N36" s="146">
        <f t="shared" si="12"/>
        <v>0</v>
      </c>
      <c r="O36" s="132" t="e">
        <f t="shared" si="0"/>
        <v>#N/A</v>
      </c>
      <c r="P36" s="132" t="b">
        <f t="shared" si="1"/>
        <v>1</v>
      </c>
      <c r="R36" s="146">
        <v>27</v>
      </c>
      <c r="S36" s="149" t="s">
        <v>12</v>
      </c>
      <c r="T36" s="21"/>
      <c r="U36" s="21"/>
      <c r="V36" s="146" t="str">
        <f t="shared" si="13"/>
        <v/>
      </c>
    </row>
    <row r="37" spans="1:22">
      <c r="A37" s="146">
        <f t="shared" si="2"/>
        <v>28</v>
      </c>
      <c r="B37" s="149" t="s">
        <v>177</v>
      </c>
      <c r="C37" s="21"/>
      <c r="D37" s="21"/>
      <c r="E37" s="135">
        <f t="shared" si="14"/>
        <v>0</v>
      </c>
      <c r="F37" s="135">
        <f t="shared" si="15"/>
        <v>0</v>
      </c>
      <c r="G37" s="146" t="str">
        <f t="shared" si="5"/>
        <v/>
      </c>
      <c r="H37" s="146">
        <f t="shared" si="6"/>
        <v>0</v>
      </c>
      <c r="I37" s="146" t="str">
        <f t="shared" si="7"/>
        <v>00</v>
      </c>
      <c r="J37" s="146" t="str">
        <f t="shared" si="8"/>
        <v>0</v>
      </c>
      <c r="K37" s="146" t="str">
        <f t="shared" si="9"/>
        <v>a000</v>
      </c>
      <c r="L37" s="146" t="e">
        <f t="shared" si="10"/>
        <v>#NAME?</v>
      </c>
      <c r="M37" s="146" t="str">
        <f t="shared" si="11"/>
        <v/>
      </c>
      <c r="N37" s="146">
        <f t="shared" si="12"/>
        <v>0</v>
      </c>
      <c r="O37" s="132" t="e">
        <f t="shared" si="0"/>
        <v>#N/A</v>
      </c>
      <c r="P37" s="132" t="b">
        <f t="shared" si="1"/>
        <v>1</v>
      </c>
      <c r="R37" s="146">
        <v>28</v>
      </c>
      <c r="S37" s="149" t="s">
        <v>12</v>
      </c>
      <c r="T37" s="21"/>
      <c r="U37" s="21"/>
      <c r="V37" s="146" t="str">
        <f t="shared" si="13"/>
        <v/>
      </c>
    </row>
    <row r="38" spans="1:22">
      <c r="A38" s="146">
        <f t="shared" si="2"/>
        <v>29</v>
      </c>
      <c r="B38" s="149" t="s">
        <v>177</v>
      </c>
      <c r="C38" s="21"/>
      <c r="D38" s="21"/>
      <c r="E38" s="135">
        <f t="shared" si="14"/>
        <v>0</v>
      </c>
      <c r="F38" s="135">
        <f t="shared" si="15"/>
        <v>0</v>
      </c>
      <c r="G38" s="146" t="str">
        <f t="shared" si="5"/>
        <v/>
      </c>
      <c r="H38" s="146">
        <f t="shared" si="6"/>
        <v>0</v>
      </c>
      <c r="I38" s="146" t="str">
        <f t="shared" si="7"/>
        <v>00</v>
      </c>
      <c r="J38" s="146" t="str">
        <f t="shared" si="8"/>
        <v>0</v>
      </c>
      <c r="K38" s="146" t="str">
        <f t="shared" si="9"/>
        <v>a000</v>
      </c>
      <c r="L38" s="146" t="e">
        <f t="shared" si="10"/>
        <v>#NAME?</v>
      </c>
      <c r="M38" s="146" t="str">
        <f t="shared" si="11"/>
        <v/>
      </c>
      <c r="N38" s="146">
        <f t="shared" si="12"/>
        <v>0</v>
      </c>
      <c r="O38" s="132" t="e">
        <f t="shared" si="0"/>
        <v>#N/A</v>
      </c>
      <c r="P38" s="132" t="b">
        <f t="shared" si="1"/>
        <v>1</v>
      </c>
      <c r="R38" s="146">
        <v>29</v>
      </c>
      <c r="S38" s="149" t="s">
        <v>12</v>
      </c>
      <c r="T38" s="21"/>
      <c r="U38" s="21"/>
      <c r="V38" s="146" t="str">
        <f t="shared" si="13"/>
        <v/>
      </c>
    </row>
    <row r="39" spans="1:22">
      <c r="A39" s="146">
        <f t="shared" si="2"/>
        <v>30</v>
      </c>
      <c r="B39" s="149" t="s">
        <v>177</v>
      </c>
      <c r="C39" s="21"/>
      <c r="D39" s="21"/>
      <c r="E39" s="135">
        <f t="shared" si="14"/>
        <v>0</v>
      </c>
      <c r="F39" s="135">
        <f t="shared" si="15"/>
        <v>0</v>
      </c>
      <c r="G39" s="146" t="str">
        <f t="shared" si="5"/>
        <v/>
      </c>
      <c r="H39" s="146">
        <f t="shared" si="6"/>
        <v>0</v>
      </c>
      <c r="I39" s="146" t="str">
        <f t="shared" si="7"/>
        <v>00</v>
      </c>
      <c r="J39" s="146" t="str">
        <f t="shared" si="8"/>
        <v>0</v>
      </c>
      <c r="K39" s="146" t="str">
        <f t="shared" si="9"/>
        <v>a000</v>
      </c>
      <c r="L39" s="146" t="e">
        <f t="shared" si="10"/>
        <v>#NAME?</v>
      </c>
      <c r="M39" s="146" t="str">
        <f t="shared" si="11"/>
        <v/>
      </c>
      <c r="N39" s="146">
        <f t="shared" si="12"/>
        <v>0</v>
      </c>
      <c r="O39" s="132" t="e">
        <f t="shared" si="0"/>
        <v>#N/A</v>
      </c>
      <c r="P39" s="132" t="b">
        <f t="shared" si="1"/>
        <v>1</v>
      </c>
      <c r="R39" s="146">
        <v>30</v>
      </c>
      <c r="S39" s="149" t="s">
        <v>12</v>
      </c>
      <c r="T39" s="21"/>
      <c r="U39" s="21"/>
      <c r="V39" s="146" t="str">
        <f t="shared" si="13"/>
        <v/>
      </c>
    </row>
    <row r="40" spans="1:22">
      <c r="A40" s="146">
        <f t="shared" si="2"/>
        <v>31</v>
      </c>
      <c r="B40" s="149" t="s">
        <v>177</v>
      </c>
      <c r="C40" s="21"/>
      <c r="D40" s="20"/>
      <c r="E40" s="135">
        <f t="shared" si="14"/>
        <v>0</v>
      </c>
      <c r="F40" s="135">
        <f t="shared" si="15"/>
        <v>0</v>
      </c>
      <c r="G40" s="146" t="str">
        <f t="shared" si="5"/>
        <v/>
      </c>
      <c r="H40" s="146">
        <f t="shared" si="6"/>
        <v>0</v>
      </c>
      <c r="I40" s="146" t="str">
        <f t="shared" si="7"/>
        <v>00</v>
      </c>
      <c r="J40" s="146" t="str">
        <f t="shared" si="8"/>
        <v>0</v>
      </c>
      <c r="K40" s="146" t="str">
        <f t="shared" si="9"/>
        <v>a000</v>
      </c>
      <c r="L40" s="146" t="e">
        <f t="shared" si="10"/>
        <v>#NAME?</v>
      </c>
      <c r="M40" s="146" t="str">
        <f t="shared" si="11"/>
        <v/>
      </c>
      <c r="N40" s="146">
        <f t="shared" si="12"/>
        <v>0</v>
      </c>
      <c r="O40" s="132" t="e">
        <f t="shared" si="0"/>
        <v>#N/A</v>
      </c>
      <c r="P40" s="132" t="b">
        <f t="shared" si="1"/>
        <v>1</v>
      </c>
      <c r="R40" s="146">
        <v>31</v>
      </c>
      <c r="S40" s="149" t="s">
        <v>12</v>
      </c>
      <c r="T40" s="21"/>
      <c r="U40" s="20"/>
      <c r="V40" s="146" t="str">
        <f t="shared" si="13"/>
        <v/>
      </c>
    </row>
    <row r="41" spans="1:22">
      <c r="A41" s="146">
        <f t="shared" si="2"/>
        <v>32</v>
      </c>
      <c r="B41" s="149" t="s">
        <v>177</v>
      </c>
      <c r="C41" s="21"/>
      <c r="D41" s="21"/>
      <c r="E41" s="135">
        <f t="shared" si="14"/>
        <v>0</v>
      </c>
      <c r="F41" s="135">
        <f t="shared" si="15"/>
        <v>0</v>
      </c>
      <c r="G41" s="146" t="str">
        <f t="shared" si="5"/>
        <v/>
      </c>
      <c r="H41" s="146">
        <f t="shared" si="6"/>
        <v>0</v>
      </c>
      <c r="I41" s="146" t="str">
        <f t="shared" si="7"/>
        <v>00</v>
      </c>
      <c r="J41" s="146" t="str">
        <f t="shared" si="8"/>
        <v>0</v>
      </c>
      <c r="K41" s="146" t="str">
        <f t="shared" si="9"/>
        <v>a000</v>
      </c>
      <c r="L41" s="146" t="e">
        <f t="shared" si="10"/>
        <v>#NAME?</v>
      </c>
      <c r="M41" s="146" t="str">
        <f t="shared" si="11"/>
        <v/>
      </c>
      <c r="N41" s="146">
        <f t="shared" si="12"/>
        <v>0</v>
      </c>
      <c r="O41" s="132" t="e">
        <f t="shared" si="0"/>
        <v>#N/A</v>
      </c>
      <c r="P41" s="132" t="b">
        <f t="shared" si="1"/>
        <v>1</v>
      </c>
      <c r="R41" s="146">
        <v>32</v>
      </c>
      <c r="S41" s="149" t="s">
        <v>12</v>
      </c>
      <c r="T41" s="21"/>
      <c r="U41" s="21"/>
      <c r="V41" s="146" t="str">
        <f t="shared" si="13"/>
        <v/>
      </c>
    </row>
    <row r="42" spans="1:22">
      <c r="A42" s="146">
        <f t="shared" si="2"/>
        <v>33</v>
      </c>
      <c r="B42" s="149" t="s">
        <v>177</v>
      </c>
      <c r="C42" s="21"/>
      <c r="D42" s="21"/>
      <c r="E42" s="135">
        <f t="shared" si="14"/>
        <v>0</v>
      </c>
      <c r="F42" s="135">
        <f t="shared" si="15"/>
        <v>0</v>
      </c>
      <c r="G42" s="146" t="str">
        <f t="shared" si="5"/>
        <v/>
      </c>
      <c r="H42" s="146">
        <f t="shared" si="6"/>
        <v>0</v>
      </c>
      <c r="I42" s="146" t="str">
        <f t="shared" si="7"/>
        <v>00</v>
      </c>
      <c r="J42" s="146" t="str">
        <f t="shared" si="8"/>
        <v>0</v>
      </c>
      <c r="K42" s="146" t="str">
        <f t="shared" si="9"/>
        <v>a000</v>
      </c>
      <c r="L42" s="146" t="e">
        <f t="shared" si="10"/>
        <v>#NAME?</v>
      </c>
      <c r="M42" s="146" t="str">
        <f t="shared" si="11"/>
        <v/>
      </c>
      <c r="N42" s="146">
        <f t="shared" si="12"/>
        <v>0</v>
      </c>
      <c r="O42" s="132" t="e">
        <f t="shared" si="0"/>
        <v>#N/A</v>
      </c>
      <c r="P42" s="132" t="b">
        <f t="shared" si="1"/>
        <v>1</v>
      </c>
      <c r="R42" s="146">
        <v>33</v>
      </c>
      <c r="S42" s="149" t="s">
        <v>12</v>
      </c>
      <c r="T42" s="21"/>
      <c r="U42" s="21"/>
      <c r="V42" s="146" t="str">
        <f t="shared" si="13"/>
        <v/>
      </c>
    </row>
    <row r="43" spans="1:22">
      <c r="A43" s="146">
        <f t="shared" si="2"/>
        <v>34</v>
      </c>
      <c r="B43" s="149" t="s">
        <v>177</v>
      </c>
      <c r="C43" s="21"/>
      <c r="D43" s="21"/>
      <c r="E43" s="135">
        <f t="shared" si="14"/>
        <v>0</v>
      </c>
      <c r="F43" s="135">
        <f t="shared" si="15"/>
        <v>0</v>
      </c>
      <c r="G43" s="146" t="str">
        <f t="shared" si="5"/>
        <v/>
      </c>
      <c r="H43" s="146">
        <f t="shared" si="6"/>
        <v>0</v>
      </c>
      <c r="I43" s="146" t="str">
        <f t="shared" si="7"/>
        <v>00</v>
      </c>
      <c r="J43" s="146" t="str">
        <f t="shared" si="8"/>
        <v>0</v>
      </c>
      <c r="K43" s="146" t="str">
        <f t="shared" si="9"/>
        <v>a000</v>
      </c>
      <c r="L43" s="146" t="e">
        <f t="shared" si="10"/>
        <v>#NAME?</v>
      </c>
      <c r="M43" s="146" t="str">
        <f t="shared" si="11"/>
        <v/>
      </c>
      <c r="N43" s="146">
        <f t="shared" si="12"/>
        <v>0</v>
      </c>
      <c r="O43" s="132" t="e">
        <f t="shared" si="0"/>
        <v>#N/A</v>
      </c>
      <c r="P43" s="132" t="b">
        <f t="shared" si="1"/>
        <v>1</v>
      </c>
      <c r="R43" s="146">
        <v>34</v>
      </c>
      <c r="S43" s="149" t="s">
        <v>12</v>
      </c>
      <c r="T43" s="21"/>
      <c r="U43" s="21"/>
      <c r="V43" s="146" t="str">
        <f t="shared" si="13"/>
        <v/>
      </c>
    </row>
    <row r="44" spans="1:22">
      <c r="A44" s="146">
        <f t="shared" si="2"/>
        <v>35</v>
      </c>
      <c r="B44" s="149" t="s">
        <v>177</v>
      </c>
      <c r="C44" s="21"/>
      <c r="D44" s="21"/>
      <c r="E44" s="135">
        <f t="shared" si="14"/>
        <v>0</v>
      </c>
      <c r="F44" s="135">
        <f t="shared" si="15"/>
        <v>0</v>
      </c>
      <c r="G44" s="146" t="str">
        <f t="shared" si="5"/>
        <v/>
      </c>
      <c r="H44" s="146">
        <f t="shared" si="6"/>
        <v>0</v>
      </c>
      <c r="I44" s="146" t="str">
        <f t="shared" si="7"/>
        <v>00</v>
      </c>
      <c r="J44" s="146" t="str">
        <f t="shared" si="8"/>
        <v>0</v>
      </c>
      <c r="K44" s="146" t="str">
        <f t="shared" si="9"/>
        <v>a000</v>
      </c>
      <c r="L44" s="146" t="e">
        <f t="shared" si="10"/>
        <v>#NAME?</v>
      </c>
      <c r="M44" s="146" t="str">
        <f t="shared" si="11"/>
        <v/>
      </c>
      <c r="N44" s="146">
        <f t="shared" si="12"/>
        <v>0</v>
      </c>
      <c r="O44" s="132" t="e">
        <f t="shared" si="0"/>
        <v>#N/A</v>
      </c>
      <c r="P44" s="132" t="b">
        <f t="shared" si="1"/>
        <v>1</v>
      </c>
      <c r="R44" s="146">
        <v>35</v>
      </c>
      <c r="S44" s="149" t="s">
        <v>12</v>
      </c>
      <c r="T44" s="21"/>
      <c r="U44" s="21"/>
      <c r="V44" s="146" t="str">
        <f t="shared" si="13"/>
        <v/>
      </c>
    </row>
    <row r="45" spans="1:22">
      <c r="A45" s="146">
        <f t="shared" si="2"/>
        <v>36</v>
      </c>
      <c r="B45" s="149" t="s">
        <v>177</v>
      </c>
      <c r="C45" s="21"/>
      <c r="D45" s="21"/>
      <c r="E45" s="135">
        <f t="shared" si="14"/>
        <v>0</v>
      </c>
      <c r="F45" s="135">
        <f t="shared" si="15"/>
        <v>0</v>
      </c>
      <c r="G45" s="146" t="str">
        <f t="shared" si="5"/>
        <v/>
      </c>
      <c r="H45" s="146">
        <f t="shared" si="6"/>
        <v>0</v>
      </c>
      <c r="I45" s="146" t="str">
        <f t="shared" si="7"/>
        <v>00</v>
      </c>
      <c r="J45" s="146" t="str">
        <f t="shared" si="8"/>
        <v>0</v>
      </c>
      <c r="K45" s="146" t="str">
        <f t="shared" si="9"/>
        <v>a000</v>
      </c>
      <c r="L45" s="146" t="e">
        <f t="shared" si="10"/>
        <v>#NAME?</v>
      </c>
      <c r="M45" s="146" t="str">
        <f t="shared" si="11"/>
        <v/>
      </c>
      <c r="N45" s="146">
        <f t="shared" si="12"/>
        <v>0</v>
      </c>
      <c r="O45" s="132" t="e">
        <f t="shared" si="0"/>
        <v>#N/A</v>
      </c>
      <c r="P45" s="132" t="b">
        <f t="shared" si="1"/>
        <v>1</v>
      </c>
      <c r="R45" s="146">
        <v>36</v>
      </c>
      <c r="S45" s="149" t="s">
        <v>12</v>
      </c>
      <c r="T45" s="21"/>
      <c r="U45" s="21"/>
      <c r="V45" s="146" t="str">
        <f t="shared" si="13"/>
        <v/>
      </c>
    </row>
    <row r="46" spans="1:22">
      <c r="A46" s="146">
        <f t="shared" si="2"/>
        <v>37</v>
      </c>
      <c r="B46" s="149" t="s">
        <v>177</v>
      </c>
      <c r="C46" s="21"/>
      <c r="D46" s="21"/>
      <c r="E46" s="135">
        <f t="shared" si="14"/>
        <v>0</v>
      </c>
      <c r="F46" s="135">
        <f t="shared" si="15"/>
        <v>0</v>
      </c>
      <c r="G46" s="146" t="str">
        <f t="shared" si="5"/>
        <v/>
      </c>
      <c r="H46" s="146">
        <f t="shared" si="6"/>
        <v>0</v>
      </c>
      <c r="I46" s="146" t="str">
        <f t="shared" si="7"/>
        <v>00</v>
      </c>
      <c r="J46" s="146" t="str">
        <f t="shared" si="8"/>
        <v>0</v>
      </c>
      <c r="K46" s="146" t="str">
        <f t="shared" si="9"/>
        <v>a000</v>
      </c>
      <c r="L46" s="146" t="e">
        <f t="shared" si="10"/>
        <v>#NAME?</v>
      </c>
      <c r="M46" s="146" t="str">
        <f t="shared" si="11"/>
        <v/>
      </c>
      <c r="N46" s="146">
        <f t="shared" si="12"/>
        <v>0</v>
      </c>
      <c r="O46" s="132" t="e">
        <f t="shared" si="0"/>
        <v>#N/A</v>
      </c>
      <c r="P46" s="132" t="b">
        <f t="shared" si="1"/>
        <v>1</v>
      </c>
      <c r="R46" s="146">
        <v>37</v>
      </c>
      <c r="S46" s="149" t="s">
        <v>12</v>
      </c>
      <c r="T46" s="21"/>
      <c r="U46" s="21"/>
      <c r="V46" s="146" t="str">
        <f t="shared" si="13"/>
        <v/>
      </c>
    </row>
    <row r="47" spans="1:22">
      <c r="A47" s="146">
        <f t="shared" si="2"/>
        <v>38</v>
      </c>
      <c r="B47" s="149" t="s">
        <v>177</v>
      </c>
      <c r="C47" s="21"/>
      <c r="D47" s="21"/>
      <c r="E47" s="135">
        <f t="shared" si="14"/>
        <v>0</v>
      </c>
      <c r="F47" s="135">
        <f t="shared" si="15"/>
        <v>0</v>
      </c>
      <c r="G47" s="146" t="str">
        <f t="shared" si="5"/>
        <v/>
      </c>
      <c r="H47" s="146">
        <f t="shared" si="6"/>
        <v>0</v>
      </c>
      <c r="I47" s="146" t="str">
        <f t="shared" si="7"/>
        <v>00</v>
      </c>
      <c r="J47" s="146" t="str">
        <f t="shared" si="8"/>
        <v>0</v>
      </c>
      <c r="K47" s="146" t="str">
        <f t="shared" si="9"/>
        <v>a000</v>
      </c>
      <c r="L47" s="146" t="e">
        <f t="shared" si="10"/>
        <v>#NAME?</v>
      </c>
      <c r="M47" s="146" t="str">
        <f t="shared" si="11"/>
        <v/>
      </c>
      <c r="N47" s="146">
        <f t="shared" si="12"/>
        <v>0</v>
      </c>
      <c r="O47" s="132" t="e">
        <f t="shared" si="0"/>
        <v>#N/A</v>
      </c>
      <c r="P47" s="132" t="b">
        <f t="shared" si="1"/>
        <v>1</v>
      </c>
      <c r="R47" s="146">
        <v>38</v>
      </c>
      <c r="S47" s="149" t="s">
        <v>12</v>
      </c>
      <c r="T47" s="21"/>
      <c r="U47" s="21"/>
      <c r="V47" s="146" t="str">
        <f t="shared" si="13"/>
        <v/>
      </c>
    </row>
    <row r="48" spans="1:22">
      <c r="A48" s="146">
        <f t="shared" si="2"/>
        <v>39</v>
      </c>
      <c r="B48" s="149" t="s">
        <v>177</v>
      </c>
      <c r="C48" s="21"/>
      <c r="D48" s="21"/>
      <c r="E48" s="135">
        <f t="shared" si="14"/>
        <v>0</v>
      </c>
      <c r="F48" s="135">
        <f t="shared" si="15"/>
        <v>0</v>
      </c>
      <c r="G48" s="146" t="str">
        <f t="shared" si="5"/>
        <v/>
      </c>
      <c r="H48" s="146">
        <f t="shared" si="6"/>
        <v>0</v>
      </c>
      <c r="I48" s="146" t="str">
        <f t="shared" si="7"/>
        <v>00</v>
      </c>
      <c r="J48" s="146" t="str">
        <f t="shared" si="8"/>
        <v>0</v>
      </c>
      <c r="K48" s="146" t="str">
        <f t="shared" si="9"/>
        <v>a000</v>
      </c>
      <c r="L48" s="146" t="e">
        <f t="shared" si="10"/>
        <v>#NAME?</v>
      </c>
      <c r="M48" s="146" t="str">
        <f t="shared" si="11"/>
        <v/>
      </c>
      <c r="N48" s="146">
        <f t="shared" si="12"/>
        <v>0</v>
      </c>
      <c r="O48" s="132" t="e">
        <f t="shared" si="0"/>
        <v>#N/A</v>
      </c>
      <c r="P48" s="132" t="b">
        <f t="shared" si="1"/>
        <v>1</v>
      </c>
      <c r="R48" s="146">
        <v>39</v>
      </c>
      <c r="S48" s="149" t="s">
        <v>12</v>
      </c>
      <c r="T48" s="21"/>
      <c r="U48" s="21"/>
      <c r="V48" s="146" t="str">
        <f t="shared" si="13"/>
        <v/>
      </c>
    </row>
    <row r="49" spans="1:22">
      <c r="A49" s="146">
        <f t="shared" si="2"/>
        <v>40</v>
      </c>
      <c r="B49" s="149" t="s">
        <v>177</v>
      </c>
      <c r="C49" s="21"/>
      <c r="D49" s="21"/>
      <c r="E49" s="135">
        <f t="shared" si="14"/>
        <v>0</v>
      </c>
      <c r="F49" s="135">
        <f t="shared" si="15"/>
        <v>0</v>
      </c>
      <c r="G49" s="146" t="str">
        <f t="shared" si="5"/>
        <v/>
      </c>
      <c r="H49" s="146">
        <f t="shared" si="6"/>
        <v>0</v>
      </c>
      <c r="I49" s="146" t="str">
        <f t="shared" si="7"/>
        <v>00</v>
      </c>
      <c r="J49" s="146" t="str">
        <f t="shared" si="8"/>
        <v>0</v>
      </c>
      <c r="K49" s="146" t="str">
        <f t="shared" si="9"/>
        <v>a000</v>
      </c>
      <c r="L49" s="146" t="e">
        <f t="shared" si="10"/>
        <v>#NAME?</v>
      </c>
      <c r="M49" s="146" t="str">
        <f t="shared" si="11"/>
        <v/>
      </c>
      <c r="N49" s="146">
        <f t="shared" si="12"/>
        <v>0</v>
      </c>
      <c r="O49" s="132" t="e">
        <f t="shared" si="0"/>
        <v>#N/A</v>
      </c>
      <c r="P49" s="132" t="b">
        <f t="shared" si="1"/>
        <v>1</v>
      </c>
      <c r="R49" s="146">
        <v>40</v>
      </c>
      <c r="S49" s="149" t="s">
        <v>12</v>
      </c>
      <c r="T49" s="21"/>
      <c r="U49" s="21"/>
      <c r="V49" s="146" t="str">
        <f t="shared" si="13"/>
        <v/>
      </c>
    </row>
    <row r="50" spans="1:22">
      <c r="A50" s="146">
        <f t="shared" si="2"/>
        <v>41</v>
      </c>
      <c r="B50" s="149" t="s">
        <v>177</v>
      </c>
      <c r="C50" s="21"/>
      <c r="D50" s="21"/>
      <c r="E50" s="135">
        <f t="shared" si="14"/>
        <v>0</v>
      </c>
      <c r="F50" s="135">
        <f t="shared" si="15"/>
        <v>0</v>
      </c>
      <c r="G50" s="146" t="str">
        <f t="shared" si="5"/>
        <v/>
      </c>
      <c r="H50" s="146">
        <f t="shared" si="6"/>
        <v>0</v>
      </c>
      <c r="I50" s="146" t="str">
        <f t="shared" si="7"/>
        <v>00</v>
      </c>
      <c r="J50" s="146" t="str">
        <f t="shared" si="8"/>
        <v>0</v>
      </c>
      <c r="K50" s="146" t="str">
        <f t="shared" si="9"/>
        <v>a000</v>
      </c>
      <c r="L50" s="146" t="e">
        <f t="shared" si="10"/>
        <v>#NAME?</v>
      </c>
      <c r="M50" s="146" t="str">
        <f t="shared" si="11"/>
        <v/>
      </c>
      <c r="N50" s="146">
        <f t="shared" si="12"/>
        <v>0</v>
      </c>
      <c r="O50" s="132" t="e">
        <f t="shared" si="0"/>
        <v>#N/A</v>
      </c>
      <c r="P50" s="132" t="b">
        <f t="shared" si="1"/>
        <v>1</v>
      </c>
      <c r="R50" s="146">
        <v>41</v>
      </c>
      <c r="S50" s="149" t="s">
        <v>12</v>
      </c>
      <c r="T50" s="21"/>
      <c r="U50" s="21"/>
      <c r="V50" s="146" t="str">
        <f t="shared" si="13"/>
        <v/>
      </c>
    </row>
    <row r="51" spans="1:22">
      <c r="A51" s="146">
        <f t="shared" si="2"/>
        <v>42</v>
      </c>
      <c r="B51" s="149" t="s">
        <v>177</v>
      </c>
      <c r="C51" s="21"/>
      <c r="D51" s="21"/>
      <c r="E51" s="135">
        <f t="shared" si="14"/>
        <v>0</v>
      </c>
      <c r="F51" s="135">
        <f t="shared" si="15"/>
        <v>0</v>
      </c>
      <c r="G51" s="146" t="str">
        <f t="shared" si="5"/>
        <v/>
      </c>
      <c r="H51" s="146">
        <f t="shared" si="6"/>
        <v>0</v>
      </c>
      <c r="I51" s="146" t="str">
        <f t="shared" si="7"/>
        <v>00</v>
      </c>
      <c r="J51" s="146" t="str">
        <f t="shared" si="8"/>
        <v>0</v>
      </c>
      <c r="K51" s="146" t="str">
        <f t="shared" si="9"/>
        <v>a000</v>
      </c>
      <c r="L51" s="146" t="e">
        <f t="shared" si="10"/>
        <v>#NAME?</v>
      </c>
      <c r="M51" s="146" t="str">
        <f t="shared" si="11"/>
        <v/>
      </c>
      <c r="N51" s="146">
        <f t="shared" si="12"/>
        <v>0</v>
      </c>
      <c r="O51" s="132" t="e">
        <f t="shared" si="0"/>
        <v>#N/A</v>
      </c>
      <c r="P51" s="132" t="b">
        <f t="shared" si="1"/>
        <v>1</v>
      </c>
      <c r="R51" s="146">
        <v>42</v>
      </c>
      <c r="S51" s="149" t="s">
        <v>12</v>
      </c>
      <c r="T51" s="21"/>
      <c r="U51" s="21"/>
      <c r="V51" s="146" t="str">
        <f t="shared" si="13"/>
        <v/>
      </c>
    </row>
    <row r="52" spans="1:22">
      <c r="A52" s="146">
        <f t="shared" si="2"/>
        <v>43</v>
      </c>
      <c r="B52" s="149" t="s">
        <v>177</v>
      </c>
      <c r="C52" s="21"/>
      <c r="D52" s="21"/>
      <c r="E52" s="135">
        <f t="shared" si="14"/>
        <v>0</v>
      </c>
      <c r="F52" s="135">
        <f t="shared" si="15"/>
        <v>0</v>
      </c>
      <c r="G52" s="146" t="str">
        <f t="shared" si="5"/>
        <v/>
      </c>
      <c r="H52" s="146">
        <f t="shared" si="6"/>
        <v>0</v>
      </c>
      <c r="I52" s="146" t="str">
        <f t="shared" si="7"/>
        <v>00</v>
      </c>
      <c r="J52" s="146" t="str">
        <f t="shared" si="8"/>
        <v>0</v>
      </c>
      <c r="K52" s="146" t="str">
        <f t="shared" si="9"/>
        <v>a000</v>
      </c>
      <c r="L52" s="146" t="e">
        <f t="shared" si="10"/>
        <v>#NAME?</v>
      </c>
      <c r="M52" s="146" t="str">
        <f t="shared" si="11"/>
        <v/>
      </c>
      <c r="N52" s="146">
        <f t="shared" si="12"/>
        <v>0</v>
      </c>
      <c r="O52" s="132" t="e">
        <f t="shared" si="0"/>
        <v>#N/A</v>
      </c>
      <c r="P52" s="132" t="b">
        <f t="shared" si="1"/>
        <v>1</v>
      </c>
      <c r="R52" s="146">
        <v>43</v>
      </c>
      <c r="S52" s="149" t="s">
        <v>12</v>
      </c>
      <c r="T52" s="21"/>
      <c r="U52" s="21"/>
      <c r="V52" s="146" t="str">
        <f t="shared" si="13"/>
        <v/>
      </c>
    </row>
    <row r="53" spans="1:22">
      <c r="A53" s="146">
        <f t="shared" si="2"/>
        <v>44</v>
      </c>
      <c r="B53" s="149" t="s">
        <v>177</v>
      </c>
      <c r="C53" s="21"/>
      <c r="D53" s="21"/>
      <c r="E53" s="135">
        <f t="shared" si="14"/>
        <v>0</v>
      </c>
      <c r="F53" s="135">
        <f t="shared" si="15"/>
        <v>0</v>
      </c>
      <c r="G53" s="146" t="str">
        <f t="shared" si="5"/>
        <v/>
      </c>
      <c r="H53" s="146">
        <f t="shared" si="6"/>
        <v>0</v>
      </c>
      <c r="I53" s="146" t="str">
        <f t="shared" si="7"/>
        <v>00</v>
      </c>
      <c r="J53" s="146" t="str">
        <f t="shared" si="8"/>
        <v>0</v>
      </c>
      <c r="K53" s="146" t="str">
        <f t="shared" si="9"/>
        <v>a000</v>
      </c>
      <c r="L53" s="146" t="e">
        <f t="shared" si="10"/>
        <v>#NAME?</v>
      </c>
      <c r="M53" s="146" t="str">
        <f t="shared" si="11"/>
        <v/>
      </c>
      <c r="N53" s="146">
        <f t="shared" si="12"/>
        <v>0</v>
      </c>
      <c r="O53" s="132" t="e">
        <f t="shared" si="0"/>
        <v>#N/A</v>
      </c>
      <c r="P53" s="132" t="b">
        <f t="shared" si="1"/>
        <v>1</v>
      </c>
      <c r="R53" s="146">
        <v>44</v>
      </c>
      <c r="S53" s="149" t="s">
        <v>12</v>
      </c>
      <c r="T53" s="21"/>
      <c r="U53" s="21"/>
      <c r="V53" s="146" t="str">
        <f t="shared" si="13"/>
        <v/>
      </c>
    </row>
    <row r="54" spans="1:22">
      <c r="A54" s="146">
        <f t="shared" si="2"/>
        <v>45</v>
      </c>
      <c r="B54" s="149" t="s">
        <v>177</v>
      </c>
      <c r="C54" s="21"/>
      <c r="D54" s="21"/>
      <c r="E54" s="135">
        <f t="shared" si="14"/>
        <v>0</v>
      </c>
      <c r="F54" s="135">
        <f t="shared" si="15"/>
        <v>0</v>
      </c>
      <c r="G54" s="146" t="str">
        <f t="shared" si="5"/>
        <v/>
      </c>
      <c r="H54" s="146">
        <f t="shared" si="6"/>
        <v>0</v>
      </c>
      <c r="I54" s="146" t="str">
        <f t="shared" si="7"/>
        <v>00</v>
      </c>
      <c r="J54" s="146" t="str">
        <f t="shared" si="8"/>
        <v>0</v>
      </c>
      <c r="K54" s="146" t="str">
        <f t="shared" si="9"/>
        <v>a000</v>
      </c>
      <c r="L54" s="146" t="e">
        <f t="shared" si="10"/>
        <v>#NAME?</v>
      </c>
      <c r="M54" s="146" t="str">
        <f t="shared" si="11"/>
        <v/>
      </c>
      <c r="N54" s="146">
        <f t="shared" si="12"/>
        <v>0</v>
      </c>
      <c r="O54" s="132" t="e">
        <f t="shared" si="0"/>
        <v>#N/A</v>
      </c>
      <c r="P54" s="132" t="b">
        <f t="shared" si="1"/>
        <v>1</v>
      </c>
      <c r="R54" s="146">
        <v>45</v>
      </c>
      <c r="S54" s="149" t="s">
        <v>12</v>
      </c>
      <c r="T54" s="21"/>
      <c r="U54" s="21"/>
      <c r="V54" s="146" t="str">
        <f t="shared" si="13"/>
        <v/>
      </c>
    </row>
    <row r="55" spans="1:22">
      <c r="A55" s="146">
        <f t="shared" si="2"/>
        <v>46</v>
      </c>
      <c r="B55" s="149" t="s">
        <v>177</v>
      </c>
      <c r="C55" s="21"/>
      <c r="D55" s="21"/>
      <c r="E55" s="135">
        <f t="shared" si="14"/>
        <v>0</v>
      </c>
      <c r="F55" s="135">
        <f t="shared" si="15"/>
        <v>0</v>
      </c>
      <c r="G55" s="146" t="str">
        <f t="shared" si="5"/>
        <v/>
      </c>
      <c r="H55" s="146">
        <f t="shared" si="6"/>
        <v>0</v>
      </c>
      <c r="I55" s="146" t="str">
        <f t="shared" si="7"/>
        <v>00</v>
      </c>
      <c r="J55" s="146" t="str">
        <f t="shared" si="8"/>
        <v>0</v>
      </c>
      <c r="K55" s="146" t="str">
        <f t="shared" si="9"/>
        <v>a000</v>
      </c>
      <c r="L55" s="146" t="e">
        <f t="shared" si="10"/>
        <v>#NAME?</v>
      </c>
      <c r="M55" s="146" t="str">
        <f t="shared" si="11"/>
        <v/>
      </c>
      <c r="N55" s="146">
        <f t="shared" si="12"/>
        <v>0</v>
      </c>
      <c r="O55" s="132" t="e">
        <f t="shared" si="0"/>
        <v>#N/A</v>
      </c>
      <c r="P55" s="132" t="b">
        <f t="shared" si="1"/>
        <v>1</v>
      </c>
      <c r="R55" s="146">
        <v>46</v>
      </c>
      <c r="S55" s="149" t="s">
        <v>12</v>
      </c>
      <c r="T55" s="21"/>
      <c r="U55" s="21"/>
      <c r="V55" s="146" t="str">
        <f t="shared" si="13"/>
        <v/>
      </c>
    </row>
    <row r="56" spans="1:22">
      <c r="A56" s="146">
        <f t="shared" si="2"/>
        <v>47</v>
      </c>
      <c r="B56" s="149" t="s">
        <v>177</v>
      </c>
      <c r="C56" s="21"/>
      <c r="D56" s="21"/>
      <c r="E56" s="135">
        <f t="shared" si="14"/>
        <v>0</v>
      </c>
      <c r="F56" s="135">
        <f t="shared" si="15"/>
        <v>0</v>
      </c>
      <c r="G56" s="146" t="str">
        <f t="shared" si="5"/>
        <v/>
      </c>
      <c r="H56" s="146">
        <f t="shared" si="6"/>
        <v>0</v>
      </c>
      <c r="I56" s="146" t="str">
        <f t="shared" si="7"/>
        <v>00</v>
      </c>
      <c r="J56" s="146" t="str">
        <f t="shared" si="8"/>
        <v>0</v>
      </c>
      <c r="K56" s="146" t="str">
        <f t="shared" si="9"/>
        <v>a000</v>
      </c>
      <c r="L56" s="146" t="e">
        <f t="shared" si="10"/>
        <v>#NAME?</v>
      </c>
      <c r="M56" s="146" t="str">
        <f t="shared" si="11"/>
        <v/>
      </c>
      <c r="N56" s="146">
        <f t="shared" si="12"/>
        <v>0</v>
      </c>
      <c r="O56" s="132" t="e">
        <f t="shared" si="0"/>
        <v>#N/A</v>
      </c>
      <c r="P56" s="132" t="b">
        <f t="shared" si="1"/>
        <v>1</v>
      </c>
      <c r="R56" s="146">
        <v>47</v>
      </c>
      <c r="S56" s="149" t="s">
        <v>12</v>
      </c>
      <c r="T56" s="21"/>
      <c r="U56" s="21"/>
      <c r="V56" s="146" t="str">
        <f t="shared" si="13"/>
        <v/>
      </c>
    </row>
    <row r="57" spans="1:22">
      <c r="A57" s="146">
        <f t="shared" si="2"/>
        <v>48</v>
      </c>
      <c r="B57" s="149" t="s">
        <v>177</v>
      </c>
      <c r="C57" s="21"/>
      <c r="D57" s="21"/>
      <c r="E57" s="135">
        <f t="shared" si="14"/>
        <v>0</v>
      </c>
      <c r="F57" s="135">
        <f t="shared" si="15"/>
        <v>0</v>
      </c>
      <c r="G57" s="146" t="str">
        <f t="shared" si="5"/>
        <v/>
      </c>
      <c r="H57" s="146">
        <f t="shared" si="6"/>
        <v>0</v>
      </c>
      <c r="I57" s="146" t="str">
        <f t="shared" si="7"/>
        <v>00</v>
      </c>
      <c r="J57" s="146" t="str">
        <f t="shared" si="8"/>
        <v>0</v>
      </c>
      <c r="K57" s="146" t="str">
        <f t="shared" si="9"/>
        <v>a000</v>
      </c>
      <c r="L57" s="146" t="e">
        <f t="shared" si="10"/>
        <v>#NAME?</v>
      </c>
      <c r="M57" s="146" t="str">
        <f t="shared" si="11"/>
        <v/>
      </c>
      <c r="N57" s="146">
        <f t="shared" si="12"/>
        <v>0</v>
      </c>
      <c r="O57" s="132" t="e">
        <f t="shared" si="0"/>
        <v>#N/A</v>
      </c>
      <c r="P57" s="132" t="b">
        <f t="shared" si="1"/>
        <v>1</v>
      </c>
      <c r="R57" s="146">
        <v>48</v>
      </c>
      <c r="S57" s="149" t="s">
        <v>12</v>
      </c>
      <c r="T57" s="21"/>
      <c r="U57" s="21"/>
      <c r="V57" s="146" t="str">
        <f t="shared" si="13"/>
        <v/>
      </c>
    </row>
    <row r="58" spans="1:22">
      <c r="A58" s="146">
        <f t="shared" si="2"/>
        <v>49</v>
      </c>
      <c r="B58" s="149" t="s">
        <v>177</v>
      </c>
      <c r="C58" s="21"/>
      <c r="D58" s="21"/>
      <c r="E58" s="135">
        <f t="shared" si="14"/>
        <v>0</v>
      </c>
      <c r="F58" s="135">
        <f t="shared" si="15"/>
        <v>0</v>
      </c>
      <c r="G58" s="146" t="str">
        <f t="shared" si="5"/>
        <v/>
      </c>
      <c r="H58" s="146">
        <f t="shared" si="6"/>
        <v>0</v>
      </c>
      <c r="I58" s="146" t="str">
        <f t="shared" si="7"/>
        <v>00</v>
      </c>
      <c r="J58" s="146" t="str">
        <f t="shared" si="8"/>
        <v>0</v>
      </c>
      <c r="K58" s="146" t="str">
        <f t="shared" si="9"/>
        <v>a000</v>
      </c>
      <c r="L58" s="146" t="e">
        <f t="shared" si="10"/>
        <v>#NAME?</v>
      </c>
      <c r="M58" s="146" t="str">
        <f t="shared" si="11"/>
        <v/>
      </c>
      <c r="N58" s="146">
        <f t="shared" si="12"/>
        <v>0</v>
      </c>
      <c r="O58" s="132" t="e">
        <f t="shared" si="0"/>
        <v>#N/A</v>
      </c>
      <c r="P58" s="132" t="b">
        <f t="shared" si="1"/>
        <v>1</v>
      </c>
      <c r="R58" s="146">
        <v>49</v>
      </c>
      <c r="S58" s="149" t="s">
        <v>12</v>
      </c>
      <c r="T58" s="21"/>
      <c r="U58" s="21"/>
      <c r="V58" s="146" t="str">
        <f t="shared" si="13"/>
        <v/>
      </c>
    </row>
    <row r="59" spans="1:22">
      <c r="A59" s="146">
        <f t="shared" si="2"/>
        <v>50</v>
      </c>
      <c r="B59" s="149" t="s">
        <v>177</v>
      </c>
      <c r="C59" s="21"/>
      <c r="D59" s="21"/>
      <c r="E59" s="135">
        <f t="shared" si="14"/>
        <v>0</v>
      </c>
      <c r="F59" s="135">
        <f t="shared" si="15"/>
        <v>0</v>
      </c>
      <c r="G59" s="146" t="str">
        <f t="shared" si="5"/>
        <v/>
      </c>
      <c r="H59" s="146">
        <f t="shared" si="6"/>
        <v>0</v>
      </c>
      <c r="I59" s="146" t="str">
        <f t="shared" si="7"/>
        <v>00</v>
      </c>
      <c r="J59" s="146" t="str">
        <f t="shared" si="8"/>
        <v>0</v>
      </c>
      <c r="K59" s="146" t="str">
        <f t="shared" si="9"/>
        <v>a000</v>
      </c>
      <c r="L59" s="146" t="e">
        <f t="shared" si="10"/>
        <v>#NAME?</v>
      </c>
      <c r="M59" s="146" t="str">
        <f t="shared" si="11"/>
        <v/>
      </c>
      <c r="N59" s="146">
        <f t="shared" si="12"/>
        <v>0</v>
      </c>
      <c r="O59" s="132" t="e">
        <f t="shared" si="0"/>
        <v>#N/A</v>
      </c>
      <c r="P59" s="132" t="b">
        <f t="shared" si="1"/>
        <v>1</v>
      </c>
      <c r="R59" s="146">
        <v>50</v>
      </c>
      <c r="S59" s="149" t="s">
        <v>12</v>
      </c>
      <c r="T59" s="21"/>
      <c r="U59" s="21"/>
      <c r="V59" s="146" t="str">
        <f t="shared" si="13"/>
        <v/>
      </c>
    </row>
    <row r="60" spans="1:22">
      <c r="A60" s="146">
        <f t="shared" si="2"/>
        <v>51</v>
      </c>
      <c r="B60" s="149" t="s">
        <v>177</v>
      </c>
      <c r="C60" s="21"/>
      <c r="D60" s="21"/>
      <c r="E60" s="135">
        <f t="shared" si="14"/>
        <v>0</v>
      </c>
      <c r="F60" s="135">
        <f t="shared" si="15"/>
        <v>0</v>
      </c>
      <c r="G60" s="146" t="str">
        <f t="shared" si="5"/>
        <v/>
      </c>
      <c r="H60" s="146">
        <f t="shared" si="6"/>
        <v>0</v>
      </c>
      <c r="I60" s="146" t="str">
        <f t="shared" si="7"/>
        <v>00</v>
      </c>
      <c r="J60" s="146" t="str">
        <f t="shared" si="8"/>
        <v>0</v>
      </c>
      <c r="K60" s="146" t="str">
        <f t="shared" si="9"/>
        <v>a000</v>
      </c>
      <c r="L60" s="146" t="e">
        <f t="shared" si="10"/>
        <v>#NAME?</v>
      </c>
      <c r="M60" s="146" t="str">
        <f t="shared" si="11"/>
        <v/>
      </c>
      <c r="N60" s="146">
        <f t="shared" si="12"/>
        <v>0</v>
      </c>
      <c r="O60" s="132" t="e">
        <f t="shared" si="0"/>
        <v>#N/A</v>
      </c>
      <c r="P60" s="132" t="b">
        <f t="shared" si="1"/>
        <v>1</v>
      </c>
      <c r="R60" s="146">
        <v>51</v>
      </c>
      <c r="S60" s="149" t="s">
        <v>12</v>
      </c>
      <c r="T60" s="21"/>
      <c r="U60" s="21"/>
      <c r="V60" s="146" t="str">
        <f t="shared" si="13"/>
        <v/>
      </c>
    </row>
    <row r="61" spans="1:22">
      <c r="A61" s="146">
        <f t="shared" si="2"/>
        <v>52</v>
      </c>
      <c r="B61" s="149" t="s">
        <v>177</v>
      </c>
      <c r="C61" s="21"/>
      <c r="D61" s="21"/>
      <c r="E61" s="135">
        <f t="shared" si="14"/>
        <v>0</v>
      </c>
      <c r="F61" s="135">
        <f t="shared" si="15"/>
        <v>0</v>
      </c>
      <c r="G61" s="146" t="str">
        <f t="shared" si="5"/>
        <v/>
      </c>
      <c r="H61" s="146">
        <f t="shared" si="6"/>
        <v>0</v>
      </c>
      <c r="I61" s="146" t="str">
        <f t="shared" si="7"/>
        <v>00</v>
      </c>
      <c r="J61" s="146" t="str">
        <f t="shared" si="8"/>
        <v>0</v>
      </c>
      <c r="K61" s="146" t="str">
        <f t="shared" si="9"/>
        <v>a000</v>
      </c>
      <c r="L61" s="146" t="e">
        <f t="shared" si="10"/>
        <v>#NAME?</v>
      </c>
      <c r="M61" s="146" t="str">
        <f t="shared" si="11"/>
        <v/>
      </c>
      <c r="N61" s="146">
        <f t="shared" si="12"/>
        <v>0</v>
      </c>
      <c r="O61" s="132" t="e">
        <f t="shared" si="0"/>
        <v>#N/A</v>
      </c>
      <c r="P61" s="132" t="b">
        <f t="shared" si="1"/>
        <v>1</v>
      </c>
      <c r="R61" s="146">
        <v>52</v>
      </c>
      <c r="S61" s="149" t="s">
        <v>12</v>
      </c>
      <c r="T61" s="21"/>
      <c r="U61" s="21"/>
      <c r="V61" s="146" t="str">
        <f t="shared" si="13"/>
        <v/>
      </c>
    </row>
    <row r="62" spans="1:22">
      <c r="A62" s="146">
        <f t="shared" si="2"/>
        <v>53</v>
      </c>
      <c r="B62" s="149" t="s">
        <v>177</v>
      </c>
      <c r="C62" s="21"/>
      <c r="D62" s="21"/>
      <c r="E62" s="135">
        <f t="shared" si="14"/>
        <v>0</v>
      </c>
      <c r="F62" s="135">
        <f t="shared" si="15"/>
        <v>0</v>
      </c>
      <c r="G62" s="146" t="str">
        <f t="shared" si="5"/>
        <v/>
      </c>
      <c r="H62" s="146">
        <f t="shared" si="6"/>
        <v>0</v>
      </c>
      <c r="I62" s="146" t="str">
        <f t="shared" si="7"/>
        <v>00</v>
      </c>
      <c r="J62" s="146" t="str">
        <f t="shared" si="8"/>
        <v>0</v>
      </c>
      <c r="K62" s="146" t="str">
        <f t="shared" si="9"/>
        <v>a000</v>
      </c>
      <c r="L62" s="146" t="e">
        <f t="shared" si="10"/>
        <v>#NAME?</v>
      </c>
      <c r="M62" s="146" t="str">
        <f t="shared" si="11"/>
        <v/>
      </c>
      <c r="N62" s="146">
        <f t="shared" si="12"/>
        <v>0</v>
      </c>
      <c r="O62" s="132" t="e">
        <f t="shared" si="0"/>
        <v>#N/A</v>
      </c>
      <c r="P62" s="132" t="b">
        <f t="shared" si="1"/>
        <v>1</v>
      </c>
      <c r="R62" s="146">
        <v>53</v>
      </c>
      <c r="S62" s="149" t="s">
        <v>12</v>
      </c>
      <c r="T62" s="21"/>
      <c r="U62" s="21"/>
      <c r="V62" s="146" t="str">
        <f t="shared" si="13"/>
        <v/>
      </c>
    </row>
    <row r="63" spans="1:22">
      <c r="A63" s="146">
        <f t="shared" si="2"/>
        <v>54</v>
      </c>
      <c r="B63" s="149" t="s">
        <v>177</v>
      </c>
      <c r="C63" s="21"/>
      <c r="D63" s="21"/>
      <c r="E63" s="135">
        <f t="shared" si="14"/>
        <v>0</v>
      </c>
      <c r="F63" s="135">
        <f t="shared" si="15"/>
        <v>0</v>
      </c>
      <c r="G63" s="146" t="str">
        <f t="shared" si="5"/>
        <v/>
      </c>
      <c r="H63" s="146">
        <f t="shared" si="6"/>
        <v>0</v>
      </c>
      <c r="I63" s="146" t="str">
        <f t="shared" si="7"/>
        <v>00</v>
      </c>
      <c r="J63" s="146" t="str">
        <f t="shared" si="8"/>
        <v>0</v>
      </c>
      <c r="K63" s="146" t="str">
        <f t="shared" si="9"/>
        <v>a000</v>
      </c>
      <c r="L63" s="146" t="e">
        <f t="shared" si="10"/>
        <v>#NAME?</v>
      </c>
      <c r="M63" s="146" t="str">
        <f t="shared" si="11"/>
        <v/>
      </c>
      <c r="N63" s="146">
        <f t="shared" si="12"/>
        <v>0</v>
      </c>
      <c r="O63" s="132" t="e">
        <f t="shared" si="0"/>
        <v>#N/A</v>
      </c>
      <c r="P63" s="132" t="b">
        <f t="shared" si="1"/>
        <v>1</v>
      </c>
      <c r="R63" s="146">
        <v>54</v>
      </c>
      <c r="S63" s="149" t="s">
        <v>12</v>
      </c>
      <c r="T63" s="21"/>
      <c r="U63" s="21"/>
      <c r="V63" s="146" t="str">
        <f t="shared" si="13"/>
        <v/>
      </c>
    </row>
    <row r="64" spans="1:22">
      <c r="A64" s="146">
        <f t="shared" si="2"/>
        <v>55</v>
      </c>
      <c r="B64" s="149" t="s">
        <v>177</v>
      </c>
      <c r="C64" s="21"/>
      <c r="D64" s="21"/>
      <c r="E64" s="135">
        <f t="shared" si="14"/>
        <v>0</v>
      </c>
      <c r="F64" s="135">
        <f t="shared" si="15"/>
        <v>0</v>
      </c>
      <c r="G64" s="146" t="str">
        <f t="shared" si="5"/>
        <v/>
      </c>
      <c r="H64" s="146">
        <f t="shared" si="6"/>
        <v>0</v>
      </c>
      <c r="I64" s="146" t="str">
        <f t="shared" si="7"/>
        <v>00</v>
      </c>
      <c r="J64" s="146" t="str">
        <f t="shared" si="8"/>
        <v>0</v>
      </c>
      <c r="K64" s="146" t="str">
        <f t="shared" si="9"/>
        <v>a000</v>
      </c>
      <c r="L64" s="146" t="e">
        <f t="shared" si="10"/>
        <v>#NAME?</v>
      </c>
      <c r="M64" s="146" t="str">
        <f t="shared" si="11"/>
        <v/>
      </c>
      <c r="N64" s="146">
        <f t="shared" si="12"/>
        <v>0</v>
      </c>
      <c r="O64" s="132" t="e">
        <f t="shared" si="0"/>
        <v>#N/A</v>
      </c>
      <c r="P64" s="132" t="b">
        <f t="shared" si="1"/>
        <v>1</v>
      </c>
      <c r="R64" s="146">
        <v>55</v>
      </c>
      <c r="S64" s="149" t="s">
        <v>12</v>
      </c>
      <c r="T64" s="21"/>
      <c r="U64" s="21"/>
      <c r="V64" s="146" t="str">
        <f t="shared" si="13"/>
        <v/>
      </c>
    </row>
    <row r="65" spans="1:22">
      <c r="A65" s="146">
        <f t="shared" si="2"/>
        <v>56</v>
      </c>
      <c r="B65" s="149" t="s">
        <v>177</v>
      </c>
      <c r="C65" s="21"/>
      <c r="D65" s="21"/>
      <c r="E65" s="135">
        <f t="shared" si="14"/>
        <v>0</v>
      </c>
      <c r="F65" s="135">
        <f t="shared" si="15"/>
        <v>0</v>
      </c>
      <c r="G65" s="146" t="str">
        <f t="shared" si="5"/>
        <v/>
      </c>
      <c r="H65" s="146">
        <f t="shared" si="6"/>
        <v>0</v>
      </c>
      <c r="I65" s="146" t="str">
        <f t="shared" si="7"/>
        <v>00</v>
      </c>
      <c r="J65" s="146" t="str">
        <f t="shared" si="8"/>
        <v>0</v>
      </c>
      <c r="K65" s="146" t="str">
        <f t="shared" si="9"/>
        <v>a000</v>
      </c>
      <c r="L65" s="146" t="e">
        <f t="shared" si="10"/>
        <v>#NAME?</v>
      </c>
      <c r="M65" s="146" t="str">
        <f t="shared" si="11"/>
        <v/>
      </c>
      <c r="N65" s="146">
        <f t="shared" si="12"/>
        <v>0</v>
      </c>
      <c r="O65" s="132" t="e">
        <f t="shared" si="0"/>
        <v>#N/A</v>
      </c>
      <c r="P65" s="132" t="b">
        <f t="shared" si="1"/>
        <v>1</v>
      </c>
      <c r="R65" s="146">
        <v>56</v>
      </c>
      <c r="S65" s="149" t="s">
        <v>12</v>
      </c>
      <c r="T65" s="21"/>
      <c r="U65" s="21"/>
      <c r="V65" s="146" t="str">
        <f t="shared" si="13"/>
        <v/>
      </c>
    </row>
    <row r="66" spans="1:22">
      <c r="A66" s="146">
        <f t="shared" si="2"/>
        <v>57</v>
      </c>
      <c r="B66" s="149" t="s">
        <v>177</v>
      </c>
      <c r="C66" s="21"/>
      <c r="D66" s="21"/>
      <c r="E66" s="135">
        <f t="shared" si="14"/>
        <v>0</v>
      </c>
      <c r="F66" s="135">
        <f t="shared" si="15"/>
        <v>0</v>
      </c>
      <c r="G66" s="146" t="str">
        <f t="shared" si="5"/>
        <v/>
      </c>
      <c r="H66" s="146">
        <f t="shared" si="6"/>
        <v>0</v>
      </c>
      <c r="I66" s="146" t="str">
        <f t="shared" si="7"/>
        <v>00</v>
      </c>
      <c r="J66" s="146" t="str">
        <f t="shared" si="8"/>
        <v>0</v>
      </c>
      <c r="K66" s="146" t="str">
        <f t="shared" si="9"/>
        <v>a000</v>
      </c>
      <c r="L66" s="146" t="e">
        <f t="shared" si="10"/>
        <v>#NAME?</v>
      </c>
      <c r="M66" s="146" t="str">
        <f t="shared" si="11"/>
        <v/>
      </c>
      <c r="N66" s="146">
        <f t="shared" si="12"/>
        <v>0</v>
      </c>
      <c r="O66" s="132" t="e">
        <f t="shared" si="0"/>
        <v>#N/A</v>
      </c>
      <c r="P66" s="132" t="b">
        <f t="shared" si="1"/>
        <v>1</v>
      </c>
      <c r="R66" s="146">
        <v>57</v>
      </c>
      <c r="S66" s="149" t="s">
        <v>12</v>
      </c>
      <c r="T66" s="21"/>
      <c r="U66" s="21"/>
      <c r="V66" s="146" t="str">
        <f t="shared" si="13"/>
        <v/>
      </c>
    </row>
    <row r="67" spans="1:22">
      <c r="A67" s="146">
        <f t="shared" si="2"/>
        <v>58</v>
      </c>
      <c r="B67" s="149" t="s">
        <v>177</v>
      </c>
      <c r="C67" s="21"/>
      <c r="D67" s="21"/>
      <c r="E67" s="135">
        <f t="shared" si="14"/>
        <v>0</v>
      </c>
      <c r="F67" s="135">
        <f t="shared" si="15"/>
        <v>0</v>
      </c>
      <c r="G67" s="146" t="str">
        <f t="shared" si="5"/>
        <v/>
      </c>
      <c r="H67" s="146">
        <f t="shared" si="6"/>
        <v>0</v>
      </c>
      <c r="I67" s="146" t="str">
        <f t="shared" si="7"/>
        <v>00</v>
      </c>
      <c r="J67" s="146" t="str">
        <f t="shared" si="8"/>
        <v>0</v>
      </c>
      <c r="K67" s="146" t="str">
        <f t="shared" si="9"/>
        <v>a000</v>
      </c>
      <c r="L67" s="146" t="e">
        <f t="shared" si="10"/>
        <v>#NAME?</v>
      </c>
      <c r="M67" s="146" t="str">
        <f t="shared" si="11"/>
        <v/>
      </c>
      <c r="N67" s="146">
        <f t="shared" si="12"/>
        <v>0</v>
      </c>
      <c r="O67" s="132" t="e">
        <f t="shared" si="0"/>
        <v>#N/A</v>
      </c>
      <c r="P67" s="132" t="b">
        <f t="shared" si="1"/>
        <v>1</v>
      </c>
      <c r="R67" s="146">
        <v>58</v>
      </c>
      <c r="S67" s="149" t="s">
        <v>12</v>
      </c>
      <c r="T67" s="21"/>
      <c r="U67" s="21"/>
      <c r="V67" s="146" t="str">
        <f t="shared" si="13"/>
        <v/>
      </c>
    </row>
    <row r="68" spans="1:22">
      <c r="A68" s="146">
        <f t="shared" si="2"/>
        <v>59</v>
      </c>
      <c r="B68" s="149" t="s">
        <v>177</v>
      </c>
      <c r="C68" s="21"/>
      <c r="D68" s="21"/>
      <c r="E68" s="135">
        <f t="shared" si="14"/>
        <v>0</v>
      </c>
      <c r="F68" s="135">
        <f t="shared" si="15"/>
        <v>0</v>
      </c>
      <c r="G68" s="146" t="str">
        <f t="shared" si="5"/>
        <v/>
      </c>
      <c r="H68" s="146">
        <f t="shared" si="6"/>
        <v>0</v>
      </c>
      <c r="I68" s="146" t="str">
        <f t="shared" si="7"/>
        <v>00</v>
      </c>
      <c r="J68" s="146" t="str">
        <f t="shared" si="8"/>
        <v>0</v>
      </c>
      <c r="K68" s="146" t="str">
        <f t="shared" si="9"/>
        <v>a000</v>
      </c>
      <c r="L68" s="146" t="e">
        <f t="shared" si="10"/>
        <v>#NAME?</v>
      </c>
      <c r="M68" s="146" t="str">
        <f t="shared" si="11"/>
        <v/>
      </c>
      <c r="N68" s="146">
        <f t="shared" si="12"/>
        <v>0</v>
      </c>
      <c r="O68" s="132" t="e">
        <f t="shared" si="0"/>
        <v>#N/A</v>
      </c>
      <c r="P68" s="132" t="b">
        <f t="shared" si="1"/>
        <v>1</v>
      </c>
      <c r="R68" s="146">
        <v>59</v>
      </c>
      <c r="S68" s="149" t="s">
        <v>12</v>
      </c>
      <c r="T68" s="21"/>
      <c r="U68" s="21"/>
      <c r="V68" s="146" t="str">
        <f t="shared" si="13"/>
        <v/>
      </c>
    </row>
    <row r="69" spans="1:22">
      <c r="A69" s="146">
        <f t="shared" si="2"/>
        <v>60</v>
      </c>
      <c r="B69" s="149" t="s">
        <v>177</v>
      </c>
      <c r="C69" s="21"/>
      <c r="D69" s="21"/>
      <c r="E69" s="135">
        <f t="shared" si="14"/>
        <v>0</v>
      </c>
      <c r="F69" s="135">
        <f t="shared" si="15"/>
        <v>0</v>
      </c>
      <c r="G69" s="146" t="str">
        <f t="shared" si="5"/>
        <v/>
      </c>
      <c r="H69" s="146">
        <f t="shared" si="6"/>
        <v>0</v>
      </c>
      <c r="I69" s="146" t="str">
        <f t="shared" si="7"/>
        <v>00</v>
      </c>
      <c r="J69" s="146" t="str">
        <f t="shared" si="8"/>
        <v>0</v>
      </c>
      <c r="K69" s="146" t="str">
        <f t="shared" si="9"/>
        <v>a000</v>
      </c>
      <c r="L69" s="146" t="e">
        <f t="shared" si="10"/>
        <v>#NAME?</v>
      </c>
      <c r="M69" s="146" t="str">
        <f t="shared" si="11"/>
        <v/>
      </c>
      <c r="N69" s="146">
        <f t="shared" si="12"/>
        <v>0</v>
      </c>
      <c r="O69" s="132" t="e">
        <f t="shared" si="0"/>
        <v>#N/A</v>
      </c>
      <c r="P69" s="132" t="b">
        <f t="shared" si="1"/>
        <v>1</v>
      </c>
      <c r="R69" s="146">
        <v>60</v>
      </c>
      <c r="S69" s="149" t="s">
        <v>12</v>
      </c>
      <c r="T69" s="21"/>
      <c r="U69" s="21"/>
      <c r="V69" s="146" t="str">
        <f t="shared" si="13"/>
        <v/>
      </c>
    </row>
    <row r="70" spans="1:22">
      <c r="A70" s="146">
        <f t="shared" si="2"/>
        <v>61</v>
      </c>
      <c r="B70" s="149" t="s">
        <v>177</v>
      </c>
      <c r="C70" s="21"/>
      <c r="D70" s="21"/>
      <c r="E70" s="135">
        <f t="shared" si="14"/>
        <v>0</v>
      </c>
      <c r="F70" s="135">
        <f t="shared" si="15"/>
        <v>0</v>
      </c>
      <c r="G70" s="146" t="str">
        <f t="shared" si="5"/>
        <v/>
      </c>
      <c r="H70" s="146">
        <f t="shared" si="6"/>
        <v>0</v>
      </c>
      <c r="I70" s="146" t="str">
        <f t="shared" si="7"/>
        <v>00</v>
      </c>
      <c r="J70" s="146" t="str">
        <f t="shared" si="8"/>
        <v>0</v>
      </c>
      <c r="K70" s="146" t="str">
        <f t="shared" si="9"/>
        <v>a000</v>
      </c>
      <c r="L70" s="146" t="e">
        <f t="shared" si="10"/>
        <v>#NAME?</v>
      </c>
      <c r="M70" s="146" t="str">
        <f t="shared" si="11"/>
        <v/>
      </c>
      <c r="N70" s="146">
        <f t="shared" si="12"/>
        <v>0</v>
      </c>
      <c r="O70" s="132" t="e">
        <f t="shared" si="0"/>
        <v>#N/A</v>
      </c>
      <c r="P70" s="132" t="b">
        <f t="shared" si="1"/>
        <v>1</v>
      </c>
      <c r="R70" s="146">
        <v>61</v>
      </c>
      <c r="S70" s="149" t="s">
        <v>12</v>
      </c>
      <c r="T70" s="21"/>
      <c r="U70" s="21"/>
      <c r="V70" s="146" t="str">
        <f t="shared" si="13"/>
        <v/>
      </c>
    </row>
    <row r="71" spans="1:22">
      <c r="A71" s="146">
        <f t="shared" si="2"/>
        <v>62</v>
      </c>
      <c r="B71" s="149" t="s">
        <v>177</v>
      </c>
      <c r="C71" s="21"/>
      <c r="D71" s="21"/>
      <c r="E71" s="135">
        <f t="shared" si="14"/>
        <v>0</v>
      </c>
      <c r="F71" s="135">
        <f t="shared" si="15"/>
        <v>0</v>
      </c>
      <c r="G71" s="146" t="str">
        <f t="shared" si="5"/>
        <v/>
      </c>
      <c r="H71" s="146">
        <f t="shared" si="6"/>
        <v>0</v>
      </c>
      <c r="I71" s="146" t="str">
        <f t="shared" si="7"/>
        <v>00</v>
      </c>
      <c r="J71" s="146" t="str">
        <f t="shared" si="8"/>
        <v>0</v>
      </c>
      <c r="K71" s="146" t="str">
        <f t="shared" si="9"/>
        <v>a000</v>
      </c>
      <c r="L71" s="146" t="e">
        <f t="shared" si="10"/>
        <v>#NAME?</v>
      </c>
      <c r="M71" s="146" t="str">
        <f t="shared" si="11"/>
        <v/>
      </c>
      <c r="N71" s="146">
        <f t="shared" si="12"/>
        <v>0</v>
      </c>
      <c r="O71" s="132" t="e">
        <f t="shared" si="0"/>
        <v>#N/A</v>
      </c>
      <c r="P71" s="132" t="b">
        <f t="shared" si="1"/>
        <v>1</v>
      </c>
      <c r="R71" s="146">
        <v>62</v>
      </c>
      <c r="S71" s="149" t="s">
        <v>12</v>
      </c>
      <c r="T71" s="21"/>
      <c r="U71" s="21"/>
      <c r="V71" s="146" t="str">
        <f t="shared" si="13"/>
        <v/>
      </c>
    </row>
    <row r="72" spans="1:22">
      <c r="A72" s="146">
        <f t="shared" si="2"/>
        <v>63</v>
      </c>
      <c r="B72" s="149" t="s">
        <v>177</v>
      </c>
      <c r="C72" s="21"/>
      <c r="D72" s="21"/>
      <c r="E72" s="135">
        <f t="shared" si="14"/>
        <v>0</v>
      </c>
      <c r="F72" s="135">
        <f t="shared" si="15"/>
        <v>0</v>
      </c>
      <c r="G72" s="146" t="str">
        <f t="shared" si="5"/>
        <v/>
      </c>
      <c r="H72" s="146">
        <f t="shared" si="6"/>
        <v>0</v>
      </c>
      <c r="I72" s="146" t="str">
        <f t="shared" si="7"/>
        <v>00</v>
      </c>
      <c r="J72" s="146" t="str">
        <f t="shared" si="8"/>
        <v>0</v>
      </c>
      <c r="K72" s="146" t="str">
        <f t="shared" si="9"/>
        <v>a000</v>
      </c>
      <c r="L72" s="146" t="e">
        <f t="shared" si="10"/>
        <v>#NAME?</v>
      </c>
      <c r="M72" s="146" t="str">
        <f t="shared" si="11"/>
        <v/>
      </c>
      <c r="N72" s="146">
        <f t="shared" si="12"/>
        <v>0</v>
      </c>
      <c r="O72" s="132" t="e">
        <f t="shared" si="0"/>
        <v>#N/A</v>
      </c>
      <c r="P72" s="132" t="b">
        <f t="shared" si="1"/>
        <v>1</v>
      </c>
      <c r="R72" s="146">
        <v>63</v>
      </c>
      <c r="S72" s="149" t="s">
        <v>12</v>
      </c>
      <c r="T72" s="21"/>
      <c r="U72" s="21"/>
      <c r="V72" s="146" t="str">
        <f t="shared" si="13"/>
        <v/>
      </c>
    </row>
    <row r="73" spans="1:22">
      <c r="A73" s="146">
        <f t="shared" si="2"/>
        <v>64</v>
      </c>
      <c r="B73" s="149" t="s">
        <v>177</v>
      </c>
      <c r="C73" s="21"/>
      <c r="D73" s="21"/>
      <c r="E73" s="135">
        <f t="shared" si="14"/>
        <v>0</v>
      </c>
      <c r="F73" s="135">
        <f t="shared" si="15"/>
        <v>0</v>
      </c>
      <c r="G73" s="146" t="str">
        <f t="shared" si="5"/>
        <v/>
      </c>
      <c r="H73" s="146">
        <f t="shared" si="6"/>
        <v>0</v>
      </c>
      <c r="I73" s="146" t="str">
        <f t="shared" si="7"/>
        <v>00</v>
      </c>
      <c r="J73" s="146" t="str">
        <f t="shared" si="8"/>
        <v>0</v>
      </c>
      <c r="K73" s="146" t="str">
        <f t="shared" si="9"/>
        <v>a000</v>
      </c>
      <c r="L73" s="146" t="e">
        <f t="shared" si="10"/>
        <v>#NAME?</v>
      </c>
      <c r="M73" s="146" t="str">
        <f t="shared" si="11"/>
        <v/>
      </c>
      <c r="N73" s="146">
        <f t="shared" si="12"/>
        <v>0</v>
      </c>
      <c r="O73" s="132" t="e">
        <f t="shared" si="0"/>
        <v>#N/A</v>
      </c>
      <c r="P73" s="132" t="b">
        <f t="shared" si="1"/>
        <v>1</v>
      </c>
      <c r="R73" s="146">
        <v>64</v>
      </c>
      <c r="S73" s="149" t="s">
        <v>12</v>
      </c>
      <c r="T73" s="21"/>
      <c r="U73" s="21"/>
      <c r="V73" s="146" t="str">
        <f t="shared" si="13"/>
        <v/>
      </c>
    </row>
    <row r="74" spans="1:22">
      <c r="A74" s="146">
        <f t="shared" si="2"/>
        <v>65</v>
      </c>
      <c r="B74" s="149" t="s">
        <v>177</v>
      </c>
      <c r="C74" s="21"/>
      <c r="D74" s="21"/>
      <c r="E74" s="135">
        <f t="shared" si="14"/>
        <v>0</v>
      </c>
      <c r="F74" s="135">
        <f t="shared" si="15"/>
        <v>0</v>
      </c>
      <c r="G74" s="146" t="str">
        <f t="shared" si="5"/>
        <v/>
      </c>
      <c r="H74" s="146">
        <f t="shared" si="6"/>
        <v>0</v>
      </c>
      <c r="I74" s="146" t="str">
        <f t="shared" si="7"/>
        <v>00</v>
      </c>
      <c r="J74" s="146" t="str">
        <f t="shared" si="8"/>
        <v>0</v>
      </c>
      <c r="K74" s="146" t="str">
        <f t="shared" si="9"/>
        <v>a000</v>
      </c>
      <c r="L74" s="146" t="e">
        <f t="shared" si="10"/>
        <v>#NAME?</v>
      </c>
      <c r="M74" s="146" t="str">
        <f t="shared" si="11"/>
        <v/>
      </c>
      <c r="N74" s="146">
        <f t="shared" si="12"/>
        <v>0</v>
      </c>
      <c r="O74" s="132" t="e">
        <f t="shared" ref="O74:O137" si="16">IF(B74="A",MATCH(C74,ﾁｰﾑA番号表,0),IF(B74="b",MATCH(C74,ﾁｰﾑB番号表,0),""))</f>
        <v>#N/A</v>
      </c>
      <c r="P74" s="132" t="b">
        <f t="shared" si="1"/>
        <v>1</v>
      </c>
      <c r="R74" s="146">
        <v>65</v>
      </c>
      <c r="S74" s="149" t="s">
        <v>12</v>
      </c>
      <c r="T74" s="21"/>
      <c r="U74" s="21"/>
      <c r="V74" s="146" t="str">
        <f t="shared" si="13"/>
        <v/>
      </c>
    </row>
    <row r="75" spans="1:22">
      <c r="A75" s="146">
        <f t="shared" si="2"/>
        <v>66</v>
      </c>
      <c r="B75" s="149" t="s">
        <v>177</v>
      </c>
      <c r="C75" s="21"/>
      <c r="D75" s="21"/>
      <c r="E75" s="135">
        <f t="shared" si="14"/>
        <v>0</v>
      </c>
      <c r="F75" s="135">
        <f t="shared" si="15"/>
        <v>0</v>
      </c>
      <c r="G75" s="146" t="str">
        <f t="shared" si="5"/>
        <v/>
      </c>
      <c r="H75" s="146">
        <f t="shared" si="6"/>
        <v>0</v>
      </c>
      <c r="I75" s="146" t="str">
        <f t="shared" si="7"/>
        <v>00</v>
      </c>
      <c r="J75" s="146" t="str">
        <f t="shared" si="8"/>
        <v>0</v>
      </c>
      <c r="K75" s="146" t="str">
        <f t="shared" si="9"/>
        <v>a000</v>
      </c>
      <c r="L75" s="146" t="e">
        <f t="shared" si="10"/>
        <v>#NAME?</v>
      </c>
      <c r="M75" s="146" t="str">
        <f t="shared" si="11"/>
        <v/>
      </c>
      <c r="N75" s="146">
        <f t="shared" si="12"/>
        <v>0</v>
      </c>
      <c r="O75" s="132" t="e">
        <f t="shared" si="16"/>
        <v>#N/A</v>
      </c>
      <c r="P75" s="132" t="b">
        <f t="shared" ref="P75:P138" si="17">ISNA(O75)</f>
        <v>1</v>
      </c>
      <c r="R75" s="146">
        <v>66</v>
      </c>
      <c r="S75" s="149" t="s">
        <v>12</v>
      </c>
      <c r="T75" s="21"/>
      <c r="U75" s="21"/>
      <c r="V75" s="146" t="str">
        <f t="shared" si="13"/>
        <v/>
      </c>
    </row>
    <row r="76" spans="1:22">
      <c r="A76" s="146">
        <f t="shared" ref="A76:A139" si="18">IF(B76="",A75+1,IF(F76=F75,A75+1,1))</f>
        <v>67</v>
      </c>
      <c r="B76" s="149" t="s">
        <v>177</v>
      </c>
      <c r="C76" s="21"/>
      <c r="D76" s="21"/>
      <c r="E76" s="135">
        <f t="shared" ref="E76:E139" si="19">IF(B76="","",E75)</f>
        <v>0</v>
      </c>
      <c r="F76" s="135">
        <f t="shared" ref="F76:F139" si="20">IF(B76="","",F75)</f>
        <v>0</v>
      </c>
      <c r="G76" s="146" t="str">
        <f t="shared" ref="G76:G139" si="21">IF(C76="","",IF(AND(B76="a",D76&lt;4),G75+D76,G75))</f>
        <v/>
      </c>
      <c r="H76" s="146">
        <f t="shared" ref="H76:H139" si="22">IF(B76="","",IF(AND(B76="b",D76&lt;4),H75+D76,H75))</f>
        <v>0</v>
      </c>
      <c r="I76" s="146" t="str">
        <f t="shared" ref="I76:I139" si="23">IF(B76="","",IF(C76&lt;10,"0"&amp;FIXED(C76,0,0),FIXED(C76,0,0)))</f>
        <v>00</v>
      </c>
      <c r="J76" s="146" t="str">
        <f t="shared" ref="J76:J139" si="24">IF(B76="","",IF(D76&gt;3,D76,FIXED(D76,0,0)))</f>
        <v>0</v>
      </c>
      <c r="K76" s="146" t="str">
        <f t="shared" ref="K76:K139" si="25">B76&amp;I76&amp;J76</f>
        <v>a000</v>
      </c>
      <c r="L76" s="146" t="e">
        <f t="shared" ref="L76:L139" si="26">IF(B76="","",IF(F76&lt;5,競技時間*(F76-1)+(競技時間-E76),競技時間*4+延長時間*(F76-5)+(延長時間-E76)))</f>
        <v>#NAME?</v>
      </c>
      <c r="M76" s="146" t="str">
        <f t="shared" ref="M76:M139" si="27">G76</f>
        <v/>
      </c>
      <c r="N76" s="146">
        <f t="shared" ref="N76:N139" si="28">H76</f>
        <v>0</v>
      </c>
      <c r="O76" s="132" t="e">
        <f t="shared" si="16"/>
        <v>#N/A</v>
      </c>
      <c r="P76" s="132" t="b">
        <f t="shared" si="17"/>
        <v>1</v>
      </c>
      <c r="R76" s="146">
        <v>67</v>
      </c>
      <c r="S76" s="149" t="s">
        <v>12</v>
      </c>
      <c r="T76" s="21"/>
      <c r="U76" s="21"/>
      <c r="V76" s="146" t="str">
        <f t="shared" ref="V76:V139" si="29">IF(T76="","",IF(AND(S76="b",U76&lt;4),V75+U76,V75))</f>
        <v/>
      </c>
    </row>
    <row r="77" spans="1:22">
      <c r="A77" s="146">
        <f t="shared" si="18"/>
        <v>68</v>
      </c>
      <c r="B77" s="149" t="s">
        <v>177</v>
      </c>
      <c r="C77" s="21"/>
      <c r="D77" s="21"/>
      <c r="E77" s="135">
        <f t="shared" si="19"/>
        <v>0</v>
      </c>
      <c r="F77" s="135">
        <f t="shared" si="20"/>
        <v>0</v>
      </c>
      <c r="G77" s="146" t="str">
        <f t="shared" si="21"/>
        <v/>
      </c>
      <c r="H77" s="146">
        <f t="shared" si="22"/>
        <v>0</v>
      </c>
      <c r="I77" s="146" t="str">
        <f t="shared" si="23"/>
        <v>00</v>
      </c>
      <c r="J77" s="146" t="str">
        <f t="shared" si="24"/>
        <v>0</v>
      </c>
      <c r="K77" s="146" t="str">
        <f t="shared" si="25"/>
        <v>a000</v>
      </c>
      <c r="L77" s="146" t="e">
        <f t="shared" si="26"/>
        <v>#NAME?</v>
      </c>
      <c r="M77" s="146" t="str">
        <f t="shared" si="27"/>
        <v/>
      </c>
      <c r="N77" s="146">
        <f t="shared" si="28"/>
        <v>0</v>
      </c>
      <c r="O77" s="132" t="e">
        <f t="shared" si="16"/>
        <v>#N/A</v>
      </c>
      <c r="P77" s="132" t="b">
        <f t="shared" si="17"/>
        <v>1</v>
      </c>
      <c r="R77" s="146">
        <v>68</v>
      </c>
      <c r="S77" s="149" t="s">
        <v>12</v>
      </c>
      <c r="T77" s="21"/>
      <c r="U77" s="21"/>
      <c r="V77" s="146" t="str">
        <f t="shared" si="29"/>
        <v/>
      </c>
    </row>
    <row r="78" spans="1:22">
      <c r="A78" s="146">
        <f t="shared" si="18"/>
        <v>69</v>
      </c>
      <c r="B78" s="149" t="s">
        <v>177</v>
      </c>
      <c r="C78" s="21"/>
      <c r="D78" s="21"/>
      <c r="E78" s="135">
        <f t="shared" si="19"/>
        <v>0</v>
      </c>
      <c r="F78" s="135">
        <f t="shared" si="20"/>
        <v>0</v>
      </c>
      <c r="G78" s="146" t="str">
        <f t="shared" si="21"/>
        <v/>
      </c>
      <c r="H78" s="146">
        <f t="shared" si="22"/>
        <v>0</v>
      </c>
      <c r="I78" s="146" t="str">
        <f t="shared" si="23"/>
        <v>00</v>
      </c>
      <c r="J78" s="146" t="str">
        <f t="shared" si="24"/>
        <v>0</v>
      </c>
      <c r="K78" s="146" t="str">
        <f t="shared" si="25"/>
        <v>a000</v>
      </c>
      <c r="L78" s="146" t="e">
        <f t="shared" si="26"/>
        <v>#NAME?</v>
      </c>
      <c r="M78" s="146" t="str">
        <f t="shared" si="27"/>
        <v/>
      </c>
      <c r="N78" s="146">
        <f t="shared" si="28"/>
        <v>0</v>
      </c>
      <c r="O78" s="132" t="e">
        <f t="shared" si="16"/>
        <v>#N/A</v>
      </c>
      <c r="P78" s="132" t="b">
        <f t="shared" si="17"/>
        <v>1</v>
      </c>
      <c r="R78" s="146">
        <v>69</v>
      </c>
      <c r="S78" s="149" t="s">
        <v>12</v>
      </c>
      <c r="T78" s="21"/>
      <c r="U78" s="21"/>
      <c r="V78" s="146" t="str">
        <f t="shared" si="29"/>
        <v/>
      </c>
    </row>
    <row r="79" spans="1:22">
      <c r="A79" s="146">
        <f t="shared" si="18"/>
        <v>70</v>
      </c>
      <c r="B79" s="149" t="s">
        <v>177</v>
      </c>
      <c r="C79" s="21"/>
      <c r="D79" s="21"/>
      <c r="E79" s="135">
        <f t="shared" si="19"/>
        <v>0</v>
      </c>
      <c r="F79" s="135">
        <f t="shared" si="20"/>
        <v>0</v>
      </c>
      <c r="G79" s="146" t="str">
        <f t="shared" si="21"/>
        <v/>
      </c>
      <c r="H79" s="146">
        <f t="shared" si="22"/>
        <v>0</v>
      </c>
      <c r="I79" s="146" t="str">
        <f t="shared" si="23"/>
        <v>00</v>
      </c>
      <c r="J79" s="146" t="str">
        <f t="shared" si="24"/>
        <v>0</v>
      </c>
      <c r="K79" s="146" t="str">
        <f t="shared" si="25"/>
        <v>a000</v>
      </c>
      <c r="L79" s="146" t="e">
        <f t="shared" si="26"/>
        <v>#NAME?</v>
      </c>
      <c r="M79" s="146" t="str">
        <f t="shared" si="27"/>
        <v/>
      </c>
      <c r="N79" s="146">
        <f t="shared" si="28"/>
        <v>0</v>
      </c>
      <c r="O79" s="132" t="e">
        <f t="shared" si="16"/>
        <v>#N/A</v>
      </c>
      <c r="P79" s="132" t="b">
        <f t="shared" si="17"/>
        <v>1</v>
      </c>
      <c r="R79" s="146">
        <v>70</v>
      </c>
      <c r="S79" s="149" t="s">
        <v>12</v>
      </c>
      <c r="T79" s="21"/>
      <c r="U79" s="21"/>
      <c r="V79" s="146" t="str">
        <f t="shared" si="29"/>
        <v/>
      </c>
    </row>
    <row r="80" spans="1:22">
      <c r="A80" s="146">
        <f t="shared" si="18"/>
        <v>71</v>
      </c>
      <c r="B80" s="149" t="s">
        <v>177</v>
      </c>
      <c r="C80" s="21"/>
      <c r="D80" s="21"/>
      <c r="E80" s="135">
        <f t="shared" si="19"/>
        <v>0</v>
      </c>
      <c r="F80" s="135">
        <f t="shared" si="20"/>
        <v>0</v>
      </c>
      <c r="G80" s="146" t="str">
        <f t="shared" si="21"/>
        <v/>
      </c>
      <c r="H80" s="146">
        <f t="shared" si="22"/>
        <v>0</v>
      </c>
      <c r="I80" s="146" t="str">
        <f t="shared" si="23"/>
        <v>00</v>
      </c>
      <c r="J80" s="146" t="str">
        <f t="shared" si="24"/>
        <v>0</v>
      </c>
      <c r="K80" s="146" t="str">
        <f t="shared" si="25"/>
        <v>a000</v>
      </c>
      <c r="L80" s="146" t="e">
        <f t="shared" si="26"/>
        <v>#NAME?</v>
      </c>
      <c r="M80" s="146" t="str">
        <f t="shared" si="27"/>
        <v/>
      </c>
      <c r="N80" s="146">
        <f t="shared" si="28"/>
        <v>0</v>
      </c>
      <c r="O80" s="132" t="e">
        <f t="shared" si="16"/>
        <v>#N/A</v>
      </c>
      <c r="P80" s="132" t="b">
        <f t="shared" si="17"/>
        <v>1</v>
      </c>
      <c r="R80" s="146">
        <v>71</v>
      </c>
      <c r="S80" s="149" t="s">
        <v>12</v>
      </c>
      <c r="T80" s="21"/>
      <c r="U80" s="21"/>
      <c r="V80" s="146" t="str">
        <f t="shared" si="29"/>
        <v/>
      </c>
    </row>
    <row r="81" spans="1:22">
      <c r="A81" s="146">
        <f t="shared" si="18"/>
        <v>72</v>
      </c>
      <c r="B81" s="149" t="s">
        <v>177</v>
      </c>
      <c r="C81" s="21"/>
      <c r="D81" s="21"/>
      <c r="E81" s="135">
        <f t="shared" si="19"/>
        <v>0</v>
      </c>
      <c r="F81" s="135">
        <f t="shared" si="20"/>
        <v>0</v>
      </c>
      <c r="G81" s="146" t="str">
        <f t="shared" si="21"/>
        <v/>
      </c>
      <c r="H81" s="146">
        <f t="shared" si="22"/>
        <v>0</v>
      </c>
      <c r="I81" s="146" t="str">
        <f t="shared" si="23"/>
        <v>00</v>
      </c>
      <c r="J81" s="146" t="str">
        <f t="shared" si="24"/>
        <v>0</v>
      </c>
      <c r="K81" s="146" t="str">
        <f t="shared" si="25"/>
        <v>a000</v>
      </c>
      <c r="L81" s="146" t="e">
        <f t="shared" si="26"/>
        <v>#NAME?</v>
      </c>
      <c r="M81" s="146" t="str">
        <f t="shared" si="27"/>
        <v/>
      </c>
      <c r="N81" s="146">
        <f t="shared" si="28"/>
        <v>0</v>
      </c>
      <c r="O81" s="132" t="e">
        <f t="shared" si="16"/>
        <v>#N/A</v>
      </c>
      <c r="P81" s="132" t="b">
        <f t="shared" si="17"/>
        <v>1</v>
      </c>
      <c r="R81" s="146">
        <v>72</v>
      </c>
      <c r="S81" s="149" t="s">
        <v>12</v>
      </c>
      <c r="T81" s="21"/>
      <c r="U81" s="21"/>
      <c r="V81" s="146" t="str">
        <f t="shared" si="29"/>
        <v/>
      </c>
    </row>
    <row r="82" spans="1:22">
      <c r="A82" s="146">
        <f t="shared" si="18"/>
        <v>73</v>
      </c>
      <c r="B82" s="149" t="s">
        <v>177</v>
      </c>
      <c r="C82" s="21"/>
      <c r="D82" s="21"/>
      <c r="E82" s="135">
        <f t="shared" si="19"/>
        <v>0</v>
      </c>
      <c r="F82" s="135">
        <f t="shared" si="20"/>
        <v>0</v>
      </c>
      <c r="G82" s="146" t="str">
        <f t="shared" si="21"/>
        <v/>
      </c>
      <c r="H82" s="146">
        <f t="shared" si="22"/>
        <v>0</v>
      </c>
      <c r="I82" s="146" t="str">
        <f t="shared" si="23"/>
        <v>00</v>
      </c>
      <c r="J82" s="146" t="str">
        <f t="shared" si="24"/>
        <v>0</v>
      </c>
      <c r="K82" s="146" t="str">
        <f t="shared" si="25"/>
        <v>a000</v>
      </c>
      <c r="L82" s="146" t="e">
        <f t="shared" si="26"/>
        <v>#NAME?</v>
      </c>
      <c r="M82" s="146" t="str">
        <f t="shared" si="27"/>
        <v/>
      </c>
      <c r="N82" s="146">
        <f t="shared" si="28"/>
        <v>0</v>
      </c>
      <c r="O82" s="132" t="e">
        <f t="shared" si="16"/>
        <v>#N/A</v>
      </c>
      <c r="P82" s="132" t="b">
        <f t="shared" si="17"/>
        <v>1</v>
      </c>
      <c r="R82" s="146">
        <v>73</v>
      </c>
      <c r="S82" s="149" t="s">
        <v>12</v>
      </c>
      <c r="T82" s="21"/>
      <c r="U82" s="21"/>
      <c r="V82" s="146" t="str">
        <f t="shared" si="29"/>
        <v/>
      </c>
    </row>
    <row r="83" spans="1:22">
      <c r="A83" s="146">
        <f t="shared" si="18"/>
        <v>74</v>
      </c>
      <c r="B83" s="149" t="s">
        <v>177</v>
      </c>
      <c r="C83" s="21"/>
      <c r="D83" s="21"/>
      <c r="E83" s="135">
        <f t="shared" si="19"/>
        <v>0</v>
      </c>
      <c r="F83" s="135">
        <f t="shared" si="20"/>
        <v>0</v>
      </c>
      <c r="G83" s="146" t="str">
        <f t="shared" si="21"/>
        <v/>
      </c>
      <c r="H83" s="146">
        <f t="shared" si="22"/>
        <v>0</v>
      </c>
      <c r="I83" s="146" t="str">
        <f t="shared" si="23"/>
        <v>00</v>
      </c>
      <c r="J83" s="146" t="str">
        <f t="shared" si="24"/>
        <v>0</v>
      </c>
      <c r="K83" s="146" t="str">
        <f t="shared" si="25"/>
        <v>a000</v>
      </c>
      <c r="L83" s="146" t="e">
        <f t="shared" si="26"/>
        <v>#NAME?</v>
      </c>
      <c r="M83" s="146" t="str">
        <f t="shared" si="27"/>
        <v/>
      </c>
      <c r="N83" s="146">
        <f t="shared" si="28"/>
        <v>0</v>
      </c>
      <c r="O83" s="132" t="e">
        <f t="shared" si="16"/>
        <v>#N/A</v>
      </c>
      <c r="P83" s="132" t="b">
        <f t="shared" si="17"/>
        <v>1</v>
      </c>
      <c r="R83" s="146">
        <v>74</v>
      </c>
      <c r="S83" s="149" t="s">
        <v>12</v>
      </c>
      <c r="T83" s="21"/>
      <c r="U83" s="21"/>
      <c r="V83" s="146" t="str">
        <f t="shared" si="29"/>
        <v/>
      </c>
    </row>
    <row r="84" spans="1:22">
      <c r="A84" s="146">
        <f t="shared" si="18"/>
        <v>75</v>
      </c>
      <c r="B84" s="149" t="s">
        <v>177</v>
      </c>
      <c r="C84" s="21"/>
      <c r="D84" s="21"/>
      <c r="E84" s="135">
        <f t="shared" si="19"/>
        <v>0</v>
      </c>
      <c r="F84" s="135">
        <f t="shared" si="20"/>
        <v>0</v>
      </c>
      <c r="G84" s="146" t="str">
        <f t="shared" si="21"/>
        <v/>
      </c>
      <c r="H84" s="146">
        <f t="shared" si="22"/>
        <v>0</v>
      </c>
      <c r="I84" s="146" t="str">
        <f t="shared" si="23"/>
        <v>00</v>
      </c>
      <c r="J84" s="146" t="str">
        <f t="shared" si="24"/>
        <v>0</v>
      </c>
      <c r="K84" s="146" t="str">
        <f t="shared" si="25"/>
        <v>a000</v>
      </c>
      <c r="L84" s="146" t="e">
        <f t="shared" si="26"/>
        <v>#NAME?</v>
      </c>
      <c r="M84" s="146" t="str">
        <f t="shared" si="27"/>
        <v/>
      </c>
      <c r="N84" s="146">
        <f t="shared" si="28"/>
        <v>0</v>
      </c>
      <c r="O84" s="132" t="e">
        <f t="shared" si="16"/>
        <v>#N/A</v>
      </c>
      <c r="P84" s="132" t="b">
        <f t="shared" si="17"/>
        <v>1</v>
      </c>
      <c r="R84" s="146">
        <v>75</v>
      </c>
      <c r="S84" s="149" t="s">
        <v>12</v>
      </c>
      <c r="T84" s="21"/>
      <c r="U84" s="21"/>
      <c r="V84" s="146" t="str">
        <f t="shared" si="29"/>
        <v/>
      </c>
    </row>
    <row r="85" spans="1:22">
      <c r="A85" s="146">
        <f t="shared" si="18"/>
        <v>76</v>
      </c>
      <c r="B85" s="149" t="s">
        <v>177</v>
      </c>
      <c r="C85" s="21"/>
      <c r="D85" s="21"/>
      <c r="E85" s="135">
        <f t="shared" si="19"/>
        <v>0</v>
      </c>
      <c r="F85" s="135">
        <f t="shared" si="20"/>
        <v>0</v>
      </c>
      <c r="G85" s="146" t="str">
        <f t="shared" si="21"/>
        <v/>
      </c>
      <c r="H85" s="146">
        <f t="shared" si="22"/>
        <v>0</v>
      </c>
      <c r="I85" s="146" t="str">
        <f t="shared" si="23"/>
        <v>00</v>
      </c>
      <c r="J85" s="146" t="str">
        <f t="shared" si="24"/>
        <v>0</v>
      </c>
      <c r="K85" s="146" t="str">
        <f t="shared" si="25"/>
        <v>a000</v>
      </c>
      <c r="L85" s="146" t="e">
        <f t="shared" si="26"/>
        <v>#NAME?</v>
      </c>
      <c r="M85" s="146" t="str">
        <f t="shared" si="27"/>
        <v/>
      </c>
      <c r="N85" s="146">
        <f t="shared" si="28"/>
        <v>0</v>
      </c>
      <c r="O85" s="132" t="e">
        <f t="shared" si="16"/>
        <v>#N/A</v>
      </c>
      <c r="P85" s="132" t="b">
        <f t="shared" si="17"/>
        <v>1</v>
      </c>
      <c r="R85" s="146">
        <v>76</v>
      </c>
      <c r="S85" s="149" t="s">
        <v>12</v>
      </c>
      <c r="T85" s="21"/>
      <c r="U85" s="21"/>
      <c r="V85" s="146" t="str">
        <f t="shared" si="29"/>
        <v/>
      </c>
    </row>
    <row r="86" spans="1:22">
      <c r="A86" s="146">
        <f t="shared" si="18"/>
        <v>77</v>
      </c>
      <c r="B86" s="149" t="s">
        <v>177</v>
      </c>
      <c r="C86" s="21"/>
      <c r="D86" s="21"/>
      <c r="E86" s="135">
        <f t="shared" si="19"/>
        <v>0</v>
      </c>
      <c r="F86" s="135">
        <f t="shared" si="20"/>
        <v>0</v>
      </c>
      <c r="G86" s="146" t="str">
        <f t="shared" si="21"/>
        <v/>
      </c>
      <c r="H86" s="146">
        <f t="shared" si="22"/>
        <v>0</v>
      </c>
      <c r="I86" s="146" t="str">
        <f t="shared" si="23"/>
        <v>00</v>
      </c>
      <c r="J86" s="146" t="str">
        <f t="shared" si="24"/>
        <v>0</v>
      </c>
      <c r="K86" s="146" t="str">
        <f t="shared" si="25"/>
        <v>a000</v>
      </c>
      <c r="L86" s="146" t="e">
        <f t="shared" si="26"/>
        <v>#NAME?</v>
      </c>
      <c r="M86" s="146" t="str">
        <f t="shared" si="27"/>
        <v/>
      </c>
      <c r="N86" s="146">
        <f t="shared" si="28"/>
        <v>0</v>
      </c>
      <c r="O86" s="132" t="e">
        <f t="shared" si="16"/>
        <v>#N/A</v>
      </c>
      <c r="P86" s="132" t="b">
        <f t="shared" si="17"/>
        <v>1</v>
      </c>
      <c r="R86" s="146">
        <v>77</v>
      </c>
      <c r="S86" s="149" t="s">
        <v>12</v>
      </c>
      <c r="T86" s="21"/>
      <c r="U86" s="21"/>
      <c r="V86" s="146" t="str">
        <f t="shared" si="29"/>
        <v/>
      </c>
    </row>
    <row r="87" spans="1:22">
      <c r="A87" s="146">
        <f t="shared" si="18"/>
        <v>78</v>
      </c>
      <c r="B87" s="149" t="s">
        <v>177</v>
      </c>
      <c r="C87" s="21"/>
      <c r="D87" s="21"/>
      <c r="E87" s="135">
        <f t="shared" si="19"/>
        <v>0</v>
      </c>
      <c r="F87" s="135">
        <f t="shared" si="20"/>
        <v>0</v>
      </c>
      <c r="G87" s="146" t="str">
        <f t="shared" si="21"/>
        <v/>
      </c>
      <c r="H87" s="146">
        <f t="shared" si="22"/>
        <v>0</v>
      </c>
      <c r="I87" s="146" t="str">
        <f t="shared" si="23"/>
        <v>00</v>
      </c>
      <c r="J87" s="146" t="str">
        <f t="shared" si="24"/>
        <v>0</v>
      </c>
      <c r="K87" s="146" t="str">
        <f t="shared" si="25"/>
        <v>a000</v>
      </c>
      <c r="L87" s="146" t="e">
        <f t="shared" si="26"/>
        <v>#NAME?</v>
      </c>
      <c r="M87" s="146" t="str">
        <f t="shared" si="27"/>
        <v/>
      </c>
      <c r="N87" s="146">
        <f t="shared" si="28"/>
        <v>0</v>
      </c>
      <c r="O87" s="132" t="e">
        <f t="shared" si="16"/>
        <v>#N/A</v>
      </c>
      <c r="P87" s="132" t="b">
        <f t="shared" si="17"/>
        <v>1</v>
      </c>
      <c r="R87" s="146">
        <v>78</v>
      </c>
      <c r="S87" s="149" t="s">
        <v>12</v>
      </c>
      <c r="T87" s="21"/>
      <c r="U87" s="21"/>
      <c r="V87" s="146" t="str">
        <f t="shared" si="29"/>
        <v/>
      </c>
    </row>
    <row r="88" spans="1:22">
      <c r="A88" s="146">
        <f t="shared" si="18"/>
        <v>79</v>
      </c>
      <c r="B88" s="149" t="s">
        <v>177</v>
      </c>
      <c r="C88" s="21"/>
      <c r="D88" s="21"/>
      <c r="E88" s="135">
        <f t="shared" si="19"/>
        <v>0</v>
      </c>
      <c r="F88" s="135">
        <f t="shared" si="20"/>
        <v>0</v>
      </c>
      <c r="G88" s="146" t="str">
        <f t="shared" si="21"/>
        <v/>
      </c>
      <c r="H88" s="146">
        <f t="shared" si="22"/>
        <v>0</v>
      </c>
      <c r="I88" s="146" t="str">
        <f t="shared" si="23"/>
        <v>00</v>
      </c>
      <c r="J88" s="146" t="str">
        <f t="shared" si="24"/>
        <v>0</v>
      </c>
      <c r="K88" s="146" t="str">
        <f t="shared" si="25"/>
        <v>a000</v>
      </c>
      <c r="L88" s="146" t="e">
        <f t="shared" si="26"/>
        <v>#NAME?</v>
      </c>
      <c r="M88" s="146" t="str">
        <f t="shared" si="27"/>
        <v/>
      </c>
      <c r="N88" s="146">
        <f t="shared" si="28"/>
        <v>0</v>
      </c>
      <c r="O88" s="132" t="e">
        <f t="shared" si="16"/>
        <v>#N/A</v>
      </c>
      <c r="P88" s="132" t="b">
        <f t="shared" si="17"/>
        <v>1</v>
      </c>
      <c r="R88" s="146">
        <v>79</v>
      </c>
      <c r="S88" s="149" t="s">
        <v>12</v>
      </c>
      <c r="T88" s="21"/>
      <c r="U88" s="21"/>
      <c r="V88" s="146" t="str">
        <f t="shared" si="29"/>
        <v/>
      </c>
    </row>
    <row r="89" spans="1:22">
      <c r="A89" s="146">
        <f t="shared" si="18"/>
        <v>80</v>
      </c>
      <c r="B89" s="149" t="s">
        <v>177</v>
      </c>
      <c r="C89" s="21"/>
      <c r="D89" s="21"/>
      <c r="E89" s="135">
        <f t="shared" si="19"/>
        <v>0</v>
      </c>
      <c r="F89" s="135">
        <f t="shared" si="20"/>
        <v>0</v>
      </c>
      <c r="G89" s="146" t="str">
        <f t="shared" si="21"/>
        <v/>
      </c>
      <c r="H89" s="146">
        <f t="shared" si="22"/>
        <v>0</v>
      </c>
      <c r="I89" s="146" t="str">
        <f t="shared" si="23"/>
        <v>00</v>
      </c>
      <c r="J89" s="146" t="str">
        <f t="shared" si="24"/>
        <v>0</v>
      </c>
      <c r="K89" s="146" t="str">
        <f t="shared" si="25"/>
        <v>a000</v>
      </c>
      <c r="L89" s="146" t="e">
        <f t="shared" si="26"/>
        <v>#NAME?</v>
      </c>
      <c r="M89" s="146" t="str">
        <f t="shared" si="27"/>
        <v/>
      </c>
      <c r="N89" s="146">
        <f t="shared" si="28"/>
        <v>0</v>
      </c>
      <c r="O89" s="132" t="e">
        <f t="shared" si="16"/>
        <v>#N/A</v>
      </c>
      <c r="P89" s="132" t="b">
        <f t="shared" si="17"/>
        <v>1</v>
      </c>
      <c r="R89" s="146">
        <v>80</v>
      </c>
      <c r="S89" s="149" t="s">
        <v>12</v>
      </c>
      <c r="T89" s="21"/>
      <c r="U89" s="21"/>
      <c r="V89" s="146" t="str">
        <f t="shared" si="29"/>
        <v/>
      </c>
    </row>
    <row r="90" spans="1:22">
      <c r="A90" s="146">
        <f t="shared" si="18"/>
        <v>81</v>
      </c>
      <c r="B90" s="149" t="s">
        <v>177</v>
      </c>
      <c r="C90" s="21"/>
      <c r="D90" s="21"/>
      <c r="E90" s="135">
        <f t="shared" si="19"/>
        <v>0</v>
      </c>
      <c r="F90" s="135">
        <f t="shared" si="20"/>
        <v>0</v>
      </c>
      <c r="G90" s="146" t="str">
        <f t="shared" si="21"/>
        <v/>
      </c>
      <c r="H90" s="146">
        <f t="shared" si="22"/>
        <v>0</v>
      </c>
      <c r="I90" s="146" t="str">
        <f t="shared" si="23"/>
        <v>00</v>
      </c>
      <c r="J90" s="146" t="str">
        <f t="shared" si="24"/>
        <v>0</v>
      </c>
      <c r="K90" s="146" t="str">
        <f t="shared" si="25"/>
        <v>a000</v>
      </c>
      <c r="L90" s="146" t="e">
        <f t="shared" si="26"/>
        <v>#NAME?</v>
      </c>
      <c r="M90" s="146" t="str">
        <f t="shared" si="27"/>
        <v/>
      </c>
      <c r="N90" s="146">
        <f t="shared" si="28"/>
        <v>0</v>
      </c>
      <c r="O90" s="132" t="e">
        <f t="shared" si="16"/>
        <v>#N/A</v>
      </c>
      <c r="P90" s="132" t="b">
        <f t="shared" si="17"/>
        <v>1</v>
      </c>
      <c r="R90" s="146">
        <v>81</v>
      </c>
      <c r="S90" s="149" t="s">
        <v>12</v>
      </c>
      <c r="T90" s="21"/>
      <c r="U90" s="21"/>
      <c r="V90" s="146" t="str">
        <f t="shared" si="29"/>
        <v/>
      </c>
    </row>
    <row r="91" spans="1:22">
      <c r="A91" s="146">
        <f t="shared" si="18"/>
        <v>82</v>
      </c>
      <c r="B91" s="149" t="s">
        <v>177</v>
      </c>
      <c r="C91" s="21"/>
      <c r="D91" s="21"/>
      <c r="E91" s="135">
        <f t="shared" si="19"/>
        <v>0</v>
      </c>
      <c r="F91" s="135">
        <f t="shared" si="20"/>
        <v>0</v>
      </c>
      <c r="G91" s="146" t="str">
        <f t="shared" si="21"/>
        <v/>
      </c>
      <c r="H91" s="146">
        <f t="shared" si="22"/>
        <v>0</v>
      </c>
      <c r="I91" s="146" t="str">
        <f t="shared" si="23"/>
        <v>00</v>
      </c>
      <c r="J91" s="146" t="str">
        <f t="shared" si="24"/>
        <v>0</v>
      </c>
      <c r="K91" s="146" t="str">
        <f t="shared" si="25"/>
        <v>a000</v>
      </c>
      <c r="L91" s="146" t="e">
        <f t="shared" si="26"/>
        <v>#NAME?</v>
      </c>
      <c r="M91" s="146" t="str">
        <f t="shared" si="27"/>
        <v/>
      </c>
      <c r="N91" s="146">
        <f t="shared" si="28"/>
        <v>0</v>
      </c>
      <c r="O91" s="132" t="e">
        <f t="shared" si="16"/>
        <v>#N/A</v>
      </c>
      <c r="P91" s="132" t="b">
        <f t="shared" si="17"/>
        <v>1</v>
      </c>
      <c r="R91" s="146">
        <v>82</v>
      </c>
      <c r="S91" s="149" t="s">
        <v>12</v>
      </c>
      <c r="T91" s="21"/>
      <c r="U91" s="21"/>
      <c r="V91" s="146" t="str">
        <f t="shared" si="29"/>
        <v/>
      </c>
    </row>
    <row r="92" spans="1:22">
      <c r="A92" s="146">
        <f t="shared" si="18"/>
        <v>83</v>
      </c>
      <c r="B92" s="149" t="s">
        <v>177</v>
      </c>
      <c r="C92" s="21"/>
      <c r="D92" s="21"/>
      <c r="E92" s="135">
        <f t="shared" si="19"/>
        <v>0</v>
      </c>
      <c r="F92" s="135">
        <f t="shared" si="20"/>
        <v>0</v>
      </c>
      <c r="G92" s="146" t="str">
        <f t="shared" si="21"/>
        <v/>
      </c>
      <c r="H92" s="146">
        <f t="shared" si="22"/>
        <v>0</v>
      </c>
      <c r="I92" s="146" t="str">
        <f t="shared" si="23"/>
        <v>00</v>
      </c>
      <c r="J92" s="146" t="str">
        <f t="shared" si="24"/>
        <v>0</v>
      </c>
      <c r="K92" s="146" t="str">
        <f t="shared" si="25"/>
        <v>a000</v>
      </c>
      <c r="L92" s="146" t="e">
        <f t="shared" si="26"/>
        <v>#NAME?</v>
      </c>
      <c r="M92" s="146" t="str">
        <f t="shared" si="27"/>
        <v/>
      </c>
      <c r="N92" s="146">
        <f t="shared" si="28"/>
        <v>0</v>
      </c>
      <c r="O92" s="132" t="e">
        <f t="shared" si="16"/>
        <v>#N/A</v>
      </c>
      <c r="P92" s="132" t="b">
        <f t="shared" si="17"/>
        <v>1</v>
      </c>
      <c r="R92" s="146">
        <v>83</v>
      </c>
      <c r="S92" s="149" t="s">
        <v>12</v>
      </c>
      <c r="T92" s="21"/>
      <c r="U92" s="21"/>
      <c r="V92" s="146" t="str">
        <f t="shared" si="29"/>
        <v/>
      </c>
    </row>
    <row r="93" spans="1:22">
      <c r="A93" s="146">
        <f t="shared" si="18"/>
        <v>84</v>
      </c>
      <c r="B93" s="149" t="s">
        <v>177</v>
      </c>
      <c r="C93" s="21"/>
      <c r="D93" s="21"/>
      <c r="E93" s="135">
        <f t="shared" si="19"/>
        <v>0</v>
      </c>
      <c r="F93" s="135">
        <f t="shared" si="20"/>
        <v>0</v>
      </c>
      <c r="G93" s="146" t="str">
        <f t="shared" si="21"/>
        <v/>
      </c>
      <c r="H93" s="146">
        <f t="shared" si="22"/>
        <v>0</v>
      </c>
      <c r="I93" s="146" t="str">
        <f t="shared" si="23"/>
        <v>00</v>
      </c>
      <c r="J93" s="146" t="str">
        <f t="shared" si="24"/>
        <v>0</v>
      </c>
      <c r="K93" s="146" t="str">
        <f t="shared" si="25"/>
        <v>a000</v>
      </c>
      <c r="L93" s="146" t="e">
        <f t="shared" si="26"/>
        <v>#NAME?</v>
      </c>
      <c r="M93" s="146" t="str">
        <f t="shared" si="27"/>
        <v/>
      </c>
      <c r="N93" s="146">
        <f t="shared" si="28"/>
        <v>0</v>
      </c>
      <c r="O93" s="132" t="e">
        <f t="shared" si="16"/>
        <v>#N/A</v>
      </c>
      <c r="P93" s="132" t="b">
        <f t="shared" si="17"/>
        <v>1</v>
      </c>
      <c r="R93" s="146">
        <v>84</v>
      </c>
      <c r="S93" s="149" t="s">
        <v>12</v>
      </c>
      <c r="T93" s="21"/>
      <c r="U93" s="21"/>
      <c r="V93" s="146" t="str">
        <f t="shared" si="29"/>
        <v/>
      </c>
    </row>
    <row r="94" spans="1:22">
      <c r="A94" s="146">
        <f t="shared" si="18"/>
        <v>85</v>
      </c>
      <c r="B94" s="149" t="s">
        <v>177</v>
      </c>
      <c r="C94" s="21"/>
      <c r="D94" s="21"/>
      <c r="E94" s="135">
        <f t="shared" si="19"/>
        <v>0</v>
      </c>
      <c r="F94" s="135">
        <f t="shared" si="20"/>
        <v>0</v>
      </c>
      <c r="G94" s="146" t="str">
        <f t="shared" si="21"/>
        <v/>
      </c>
      <c r="H94" s="146">
        <f t="shared" si="22"/>
        <v>0</v>
      </c>
      <c r="I94" s="146" t="str">
        <f t="shared" si="23"/>
        <v>00</v>
      </c>
      <c r="J94" s="146" t="str">
        <f t="shared" si="24"/>
        <v>0</v>
      </c>
      <c r="K94" s="146" t="str">
        <f t="shared" si="25"/>
        <v>a000</v>
      </c>
      <c r="L94" s="146" t="e">
        <f t="shared" si="26"/>
        <v>#NAME?</v>
      </c>
      <c r="M94" s="146" t="str">
        <f t="shared" si="27"/>
        <v/>
      </c>
      <c r="N94" s="146">
        <f t="shared" si="28"/>
        <v>0</v>
      </c>
      <c r="O94" s="132" t="e">
        <f t="shared" si="16"/>
        <v>#N/A</v>
      </c>
      <c r="P94" s="132" t="b">
        <f t="shared" si="17"/>
        <v>1</v>
      </c>
      <c r="R94" s="146">
        <v>85</v>
      </c>
      <c r="S94" s="149" t="s">
        <v>12</v>
      </c>
      <c r="T94" s="21"/>
      <c r="U94" s="21"/>
      <c r="V94" s="146" t="str">
        <f t="shared" si="29"/>
        <v/>
      </c>
    </row>
    <row r="95" spans="1:22">
      <c r="A95" s="146">
        <f t="shared" si="18"/>
        <v>86</v>
      </c>
      <c r="B95" s="149" t="s">
        <v>177</v>
      </c>
      <c r="C95" s="21"/>
      <c r="D95" s="21"/>
      <c r="E95" s="135">
        <f t="shared" si="19"/>
        <v>0</v>
      </c>
      <c r="F95" s="135">
        <f t="shared" si="20"/>
        <v>0</v>
      </c>
      <c r="G95" s="146" t="str">
        <f t="shared" si="21"/>
        <v/>
      </c>
      <c r="H95" s="146">
        <f t="shared" si="22"/>
        <v>0</v>
      </c>
      <c r="I95" s="146" t="str">
        <f t="shared" si="23"/>
        <v>00</v>
      </c>
      <c r="J95" s="146" t="str">
        <f t="shared" si="24"/>
        <v>0</v>
      </c>
      <c r="K95" s="146" t="str">
        <f t="shared" si="25"/>
        <v>a000</v>
      </c>
      <c r="L95" s="146" t="e">
        <f t="shared" si="26"/>
        <v>#NAME?</v>
      </c>
      <c r="M95" s="146" t="str">
        <f t="shared" si="27"/>
        <v/>
      </c>
      <c r="N95" s="146">
        <f t="shared" si="28"/>
        <v>0</v>
      </c>
      <c r="O95" s="132" t="e">
        <f t="shared" si="16"/>
        <v>#N/A</v>
      </c>
      <c r="P95" s="132" t="b">
        <f t="shared" si="17"/>
        <v>1</v>
      </c>
      <c r="R95" s="146">
        <v>86</v>
      </c>
      <c r="S95" s="149" t="s">
        <v>12</v>
      </c>
      <c r="T95" s="21"/>
      <c r="U95" s="21"/>
      <c r="V95" s="146" t="str">
        <f t="shared" si="29"/>
        <v/>
      </c>
    </row>
    <row r="96" spans="1:22">
      <c r="A96" s="146">
        <f t="shared" si="18"/>
        <v>87</v>
      </c>
      <c r="B96" s="149" t="s">
        <v>177</v>
      </c>
      <c r="C96" s="21"/>
      <c r="D96" s="21"/>
      <c r="E96" s="135">
        <f t="shared" si="19"/>
        <v>0</v>
      </c>
      <c r="F96" s="135">
        <f t="shared" si="20"/>
        <v>0</v>
      </c>
      <c r="G96" s="146" t="str">
        <f t="shared" si="21"/>
        <v/>
      </c>
      <c r="H96" s="146">
        <f t="shared" si="22"/>
        <v>0</v>
      </c>
      <c r="I96" s="146" t="str">
        <f t="shared" si="23"/>
        <v>00</v>
      </c>
      <c r="J96" s="146" t="str">
        <f t="shared" si="24"/>
        <v>0</v>
      </c>
      <c r="K96" s="146" t="str">
        <f t="shared" si="25"/>
        <v>a000</v>
      </c>
      <c r="L96" s="146" t="e">
        <f t="shared" si="26"/>
        <v>#NAME?</v>
      </c>
      <c r="M96" s="146" t="str">
        <f t="shared" si="27"/>
        <v/>
      </c>
      <c r="N96" s="146">
        <f t="shared" si="28"/>
        <v>0</v>
      </c>
      <c r="O96" s="132" t="e">
        <f t="shared" si="16"/>
        <v>#N/A</v>
      </c>
      <c r="P96" s="132" t="b">
        <f t="shared" si="17"/>
        <v>1</v>
      </c>
      <c r="R96" s="146">
        <v>87</v>
      </c>
      <c r="S96" s="149" t="s">
        <v>12</v>
      </c>
      <c r="T96" s="21"/>
      <c r="U96" s="21"/>
      <c r="V96" s="146" t="str">
        <f t="shared" si="29"/>
        <v/>
      </c>
    </row>
    <row r="97" spans="1:22">
      <c r="A97" s="146">
        <f t="shared" si="18"/>
        <v>88</v>
      </c>
      <c r="B97" s="149" t="s">
        <v>177</v>
      </c>
      <c r="C97" s="21"/>
      <c r="D97" s="21"/>
      <c r="E97" s="135">
        <f t="shared" si="19"/>
        <v>0</v>
      </c>
      <c r="F97" s="135">
        <f t="shared" si="20"/>
        <v>0</v>
      </c>
      <c r="G97" s="146" t="str">
        <f t="shared" si="21"/>
        <v/>
      </c>
      <c r="H97" s="146">
        <f t="shared" si="22"/>
        <v>0</v>
      </c>
      <c r="I97" s="146" t="str">
        <f t="shared" si="23"/>
        <v>00</v>
      </c>
      <c r="J97" s="146" t="str">
        <f t="shared" si="24"/>
        <v>0</v>
      </c>
      <c r="K97" s="146" t="str">
        <f t="shared" si="25"/>
        <v>a000</v>
      </c>
      <c r="L97" s="146" t="e">
        <f t="shared" si="26"/>
        <v>#NAME?</v>
      </c>
      <c r="M97" s="146" t="str">
        <f t="shared" si="27"/>
        <v/>
      </c>
      <c r="N97" s="146">
        <f t="shared" si="28"/>
        <v>0</v>
      </c>
      <c r="O97" s="132" t="e">
        <f t="shared" si="16"/>
        <v>#N/A</v>
      </c>
      <c r="P97" s="132" t="b">
        <f t="shared" si="17"/>
        <v>1</v>
      </c>
      <c r="R97" s="146">
        <v>88</v>
      </c>
      <c r="S97" s="149" t="s">
        <v>12</v>
      </c>
      <c r="T97" s="21"/>
      <c r="U97" s="21"/>
      <c r="V97" s="146" t="str">
        <f t="shared" si="29"/>
        <v/>
      </c>
    </row>
    <row r="98" spans="1:22">
      <c r="A98" s="146">
        <f t="shared" si="18"/>
        <v>89</v>
      </c>
      <c r="B98" s="149" t="s">
        <v>177</v>
      </c>
      <c r="C98" s="21"/>
      <c r="D98" s="21"/>
      <c r="E98" s="135">
        <f t="shared" si="19"/>
        <v>0</v>
      </c>
      <c r="F98" s="135">
        <f t="shared" si="20"/>
        <v>0</v>
      </c>
      <c r="G98" s="146" t="str">
        <f t="shared" si="21"/>
        <v/>
      </c>
      <c r="H98" s="146">
        <f t="shared" si="22"/>
        <v>0</v>
      </c>
      <c r="I98" s="146" t="str">
        <f t="shared" si="23"/>
        <v>00</v>
      </c>
      <c r="J98" s="146" t="str">
        <f t="shared" si="24"/>
        <v>0</v>
      </c>
      <c r="K98" s="146" t="str">
        <f t="shared" si="25"/>
        <v>a000</v>
      </c>
      <c r="L98" s="146" t="e">
        <f t="shared" si="26"/>
        <v>#NAME?</v>
      </c>
      <c r="M98" s="146" t="str">
        <f t="shared" si="27"/>
        <v/>
      </c>
      <c r="N98" s="146">
        <f t="shared" si="28"/>
        <v>0</v>
      </c>
      <c r="O98" s="132" t="e">
        <f t="shared" si="16"/>
        <v>#N/A</v>
      </c>
      <c r="P98" s="132" t="b">
        <f t="shared" si="17"/>
        <v>1</v>
      </c>
      <c r="R98" s="146">
        <v>89</v>
      </c>
      <c r="S98" s="149" t="s">
        <v>12</v>
      </c>
      <c r="T98" s="21"/>
      <c r="U98" s="21"/>
      <c r="V98" s="146" t="str">
        <f t="shared" si="29"/>
        <v/>
      </c>
    </row>
    <row r="99" spans="1:22">
      <c r="A99" s="146">
        <f t="shared" si="18"/>
        <v>90</v>
      </c>
      <c r="B99" s="149" t="s">
        <v>177</v>
      </c>
      <c r="C99" s="21"/>
      <c r="D99" s="21"/>
      <c r="E99" s="135">
        <f t="shared" si="19"/>
        <v>0</v>
      </c>
      <c r="F99" s="135">
        <f t="shared" si="20"/>
        <v>0</v>
      </c>
      <c r="G99" s="146" t="str">
        <f t="shared" si="21"/>
        <v/>
      </c>
      <c r="H99" s="146">
        <f t="shared" si="22"/>
        <v>0</v>
      </c>
      <c r="I99" s="146" t="str">
        <f t="shared" si="23"/>
        <v>00</v>
      </c>
      <c r="J99" s="146" t="str">
        <f t="shared" si="24"/>
        <v>0</v>
      </c>
      <c r="K99" s="146" t="str">
        <f t="shared" si="25"/>
        <v>a000</v>
      </c>
      <c r="L99" s="146" t="e">
        <f t="shared" si="26"/>
        <v>#NAME?</v>
      </c>
      <c r="M99" s="146" t="str">
        <f t="shared" si="27"/>
        <v/>
      </c>
      <c r="N99" s="146">
        <f t="shared" si="28"/>
        <v>0</v>
      </c>
      <c r="O99" s="132" t="e">
        <f t="shared" si="16"/>
        <v>#N/A</v>
      </c>
      <c r="P99" s="132" t="b">
        <f t="shared" si="17"/>
        <v>1</v>
      </c>
      <c r="R99" s="146">
        <v>90</v>
      </c>
      <c r="S99" s="149" t="s">
        <v>12</v>
      </c>
      <c r="T99" s="21"/>
      <c r="U99" s="21"/>
      <c r="V99" s="146" t="str">
        <f t="shared" si="29"/>
        <v/>
      </c>
    </row>
    <row r="100" spans="1:22">
      <c r="A100" s="146">
        <f t="shared" si="18"/>
        <v>91</v>
      </c>
      <c r="B100" s="149" t="s">
        <v>177</v>
      </c>
      <c r="C100" s="21"/>
      <c r="D100" s="21"/>
      <c r="E100" s="135">
        <f t="shared" si="19"/>
        <v>0</v>
      </c>
      <c r="F100" s="135">
        <f t="shared" si="20"/>
        <v>0</v>
      </c>
      <c r="G100" s="146" t="str">
        <f t="shared" si="21"/>
        <v/>
      </c>
      <c r="H100" s="146">
        <f t="shared" si="22"/>
        <v>0</v>
      </c>
      <c r="I100" s="146" t="str">
        <f t="shared" si="23"/>
        <v>00</v>
      </c>
      <c r="J100" s="146" t="str">
        <f t="shared" si="24"/>
        <v>0</v>
      </c>
      <c r="K100" s="146" t="str">
        <f t="shared" si="25"/>
        <v>a000</v>
      </c>
      <c r="L100" s="146" t="e">
        <f t="shared" si="26"/>
        <v>#NAME?</v>
      </c>
      <c r="M100" s="146" t="str">
        <f t="shared" si="27"/>
        <v/>
      </c>
      <c r="N100" s="146">
        <f t="shared" si="28"/>
        <v>0</v>
      </c>
      <c r="O100" s="132" t="e">
        <f t="shared" si="16"/>
        <v>#N/A</v>
      </c>
      <c r="P100" s="132" t="b">
        <f t="shared" si="17"/>
        <v>1</v>
      </c>
      <c r="R100" s="146">
        <v>91</v>
      </c>
      <c r="S100" s="149" t="s">
        <v>12</v>
      </c>
      <c r="T100" s="21"/>
      <c r="U100" s="21"/>
      <c r="V100" s="146" t="str">
        <f t="shared" si="29"/>
        <v/>
      </c>
    </row>
    <row r="101" spans="1:22">
      <c r="A101" s="146">
        <f t="shared" si="18"/>
        <v>92</v>
      </c>
      <c r="B101" s="149" t="s">
        <v>177</v>
      </c>
      <c r="C101" s="21"/>
      <c r="D101" s="21"/>
      <c r="E101" s="135">
        <f t="shared" si="19"/>
        <v>0</v>
      </c>
      <c r="F101" s="135">
        <f t="shared" si="20"/>
        <v>0</v>
      </c>
      <c r="G101" s="146" t="str">
        <f t="shared" si="21"/>
        <v/>
      </c>
      <c r="H101" s="146">
        <f t="shared" si="22"/>
        <v>0</v>
      </c>
      <c r="I101" s="146" t="str">
        <f t="shared" si="23"/>
        <v>00</v>
      </c>
      <c r="J101" s="146" t="str">
        <f t="shared" si="24"/>
        <v>0</v>
      </c>
      <c r="K101" s="146" t="str">
        <f t="shared" si="25"/>
        <v>a000</v>
      </c>
      <c r="L101" s="146" t="e">
        <f t="shared" si="26"/>
        <v>#NAME?</v>
      </c>
      <c r="M101" s="146" t="str">
        <f t="shared" si="27"/>
        <v/>
      </c>
      <c r="N101" s="146">
        <f t="shared" si="28"/>
        <v>0</v>
      </c>
      <c r="O101" s="132" t="e">
        <f t="shared" si="16"/>
        <v>#N/A</v>
      </c>
      <c r="P101" s="132" t="b">
        <f t="shared" si="17"/>
        <v>1</v>
      </c>
      <c r="R101" s="146">
        <v>92</v>
      </c>
      <c r="S101" s="149" t="s">
        <v>12</v>
      </c>
      <c r="T101" s="21"/>
      <c r="U101" s="21"/>
      <c r="V101" s="146" t="str">
        <f t="shared" si="29"/>
        <v/>
      </c>
    </row>
    <row r="102" spans="1:22">
      <c r="A102" s="146">
        <f t="shared" si="18"/>
        <v>93</v>
      </c>
      <c r="B102" s="149" t="s">
        <v>177</v>
      </c>
      <c r="C102" s="21"/>
      <c r="D102" s="21"/>
      <c r="E102" s="135">
        <f t="shared" si="19"/>
        <v>0</v>
      </c>
      <c r="F102" s="135">
        <f t="shared" si="20"/>
        <v>0</v>
      </c>
      <c r="G102" s="146" t="str">
        <f t="shared" si="21"/>
        <v/>
      </c>
      <c r="H102" s="146">
        <f t="shared" si="22"/>
        <v>0</v>
      </c>
      <c r="I102" s="146" t="str">
        <f t="shared" si="23"/>
        <v>00</v>
      </c>
      <c r="J102" s="146" t="str">
        <f t="shared" si="24"/>
        <v>0</v>
      </c>
      <c r="K102" s="146" t="str">
        <f t="shared" si="25"/>
        <v>a000</v>
      </c>
      <c r="L102" s="146" t="e">
        <f t="shared" si="26"/>
        <v>#NAME?</v>
      </c>
      <c r="M102" s="146" t="str">
        <f t="shared" si="27"/>
        <v/>
      </c>
      <c r="N102" s="146">
        <f t="shared" si="28"/>
        <v>0</v>
      </c>
      <c r="O102" s="132" t="e">
        <f t="shared" si="16"/>
        <v>#N/A</v>
      </c>
      <c r="P102" s="132" t="b">
        <f t="shared" si="17"/>
        <v>1</v>
      </c>
      <c r="R102" s="146">
        <v>93</v>
      </c>
      <c r="S102" s="149" t="s">
        <v>12</v>
      </c>
      <c r="T102" s="21"/>
      <c r="U102" s="21"/>
      <c r="V102" s="146" t="str">
        <f t="shared" si="29"/>
        <v/>
      </c>
    </row>
    <row r="103" spans="1:22">
      <c r="A103" s="146">
        <f t="shared" si="18"/>
        <v>94</v>
      </c>
      <c r="B103" s="149" t="s">
        <v>177</v>
      </c>
      <c r="C103" s="21"/>
      <c r="D103" s="21"/>
      <c r="E103" s="135">
        <f t="shared" si="19"/>
        <v>0</v>
      </c>
      <c r="F103" s="135">
        <f t="shared" si="20"/>
        <v>0</v>
      </c>
      <c r="G103" s="146" t="str">
        <f t="shared" si="21"/>
        <v/>
      </c>
      <c r="H103" s="146">
        <f t="shared" si="22"/>
        <v>0</v>
      </c>
      <c r="I103" s="146" t="str">
        <f t="shared" si="23"/>
        <v>00</v>
      </c>
      <c r="J103" s="146" t="str">
        <f t="shared" si="24"/>
        <v>0</v>
      </c>
      <c r="K103" s="146" t="str">
        <f t="shared" si="25"/>
        <v>a000</v>
      </c>
      <c r="L103" s="146" t="e">
        <f t="shared" si="26"/>
        <v>#NAME?</v>
      </c>
      <c r="M103" s="146" t="str">
        <f t="shared" si="27"/>
        <v/>
      </c>
      <c r="N103" s="146">
        <f t="shared" si="28"/>
        <v>0</v>
      </c>
      <c r="O103" s="132" t="e">
        <f t="shared" si="16"/>
        <v>#N/A</v>
      </c>
      <c r="P103" s="132" t="b">
        <f t="shared" si="17"/>
        <v>1</v>
      </c>
      <c r="R103" s="146">
        <v>94</v>
      </c>
      <c r="S103" s="149" t="s">
        <v>12</v>
      </c>
      <c r="T103" s="21"/>
      <c r="U103" s="21"/>
      <c r="V103" s="146" t="str">
        <f t="shared" si="29"/>
        <v/>
      </c>
    </row>
    <row r="104" spans="1:22">
      <c r="A104" s="146">
        <f t="shared" si="18"/>
        <v>95</v>
      </c>
      <c r="B104" s="149" t="s">
        <v>177</v>
      </c>
      <c r="C104" s="21"/>
      <c r="D104" s="21"/>
      <c r="E104" s="135">
        <f t="shared" si="19"/>
        <v>0</v>
      </c>
      <c r="F104" s="135">
        <f t="shared" si="20"/>
        <v>0</v>
      </c>
      <c r="G104" s="146" t="str">
        <f t="shared" si="21"/>
        <v/>
      </c>
      <c r="H104" s="146">
        <f t="shared" si="22"/>
        <v>0</v>
      </c>
      <c r="I104" s="146" t="str">
        <f t="shared" si="23"/>
        <v>00</v>
      </c>
      <c r="J104" s="146" t="str">
        <f t="shared" si="24"/>
        <v>0</v>
      </c>
      <c r="K104" s="146" t="str">
        <f t="shared" si="25"/>
        <v>a000</v>
      </c>
      <c r="L104" s="146" t="e">
        <f t="shared" si="26"/>
        <v>#NAME?</v>
      </c>
      <c r="M104" s="146" t="str">
        <f t="shared" si="27"/>
        <v/>
      </c>
      <c r="N104" s="146">
        <f t="shared" si="28"/>
        <v>0</v>
      </c>
      <c r="O104" s="132" t="e">
        <f t="shared" si="16"/>
        <v>#N/A</v>
      </c>
      <c r="P104" s="132" t="b">
        <f t="shared" si="17"/>
        <v>1</v>
      </c>
      <c r="R104" s="146">
        <v>95</v>
      </c>
      <c r="S104" s="149" t="s">
        <v>12</v>
      </c>
      <c r="T104" s="21"/>
      <c r="U104" s="21"/>
      <c r="V104" s="146" t="str">
        <f t="shared" si="29"/>
        <v/>
      </c>
    </row>
    <row r="105" spans="1:22">
      <c r="A105" s="146">
        <f t="shared" si="18"/>
        <v>96</v>
      </c>
      <c r="B105" s="149" t="s">
        <v>177</v>
      </c>
      <c r="C105" s="21"/>
      <c r="D105" s="21"/>
      <c r="E105" s="135">
        <f t="shared" si="19"/>
        <v>0</v>
      </c>
      <c r="F105" s="135">
        <f t="shared" si="20"/>
        <v>0</v>
      </c>
      <c r="G105" s="146" t="str">
        <f t="shared" si="21"/>
        <v/>
      </c>
      <c r="H105" s="146">
        <f t="shared" si="22"/>
        <v>0</v>
      </c>
      <c r="I105" s="146" t="str">
        <f t="shared" si="23"/>
        <v>00</v>
      </c>
      <c r="J105" s="146" t="str">
        <f t="shared" si="24"/>
        <v>0</v>
      </c>
      <c r="K105" s="146" t="str">
        <f t="shared" si="25"/>
        <v>a000</v>
      </c>
      <c r="L105" s="146" t="e">
        <f t="shared" si="26"/>
        <v>#NAME?</v>
      </c>
      <c r="M105" s="146" t="str">
        <f t="shared" si="27"/>
        <v/>
      </c>
      <c r="N105" s="146">
        <f t="shared" si="28"/>
        <v>0</v>
      </c>
      <c r="O105" s="132" t="e">
        <f t="shared" si="16"/>
        <v>#N/A</v>
      </c>
      <c r="P105" s="132" t="b">
        <f t="shared" si="17"/>
        <v>1</v>
      </c>
      <c r="R105" s="146">
        <v>96</v>
      </c>
      <c r="S105" s="149" t="s">
        <v>12</v>
      </c>
      <c r="T105" s="21"/>
      <c r="U105" s="21"/>
      <c r="V105" s="146" t="str">
        <f t="shared" si="29"/>
        <v/>
      </c>
    </row>
    <row r="106" spans="1:22">
      <c r="A106" s="146">
        <f t="shared" si="18"/>
        <v>97</v>
      </c>
      <c r="B106" s="149" t="s">
        <v>177</v>
      </c>
      <c r="C106" s="21"/>
      <c r="D106" s="21"/>
      <c r="E106" s="135">
        <f t="shared" si="19"/>
        <v>0</v>
      </c>
      <c r="F106" s="135">
        <f t="shared" si="20"/>
        <v>0</v>
      </c>
      <c r="G106" s="146" t="str">
        <f t="shared" si="21"/>
        <v/>
      </c>
      <c r="H106" s="146">
        <f t="shared" si="22"/>
        <v>0</v>
      </c>
      <c r="I106" s="146" t="str">
        <f t="shared" si="23"/>
        <v>00</v>
      </c>
      <c r="J106" s="146" t="str">
        <f t="shared" si="24"/>
        <v>0</v>
      </c>
      <c r="K106" s="146" t="str">
        <f t="shared" si="25"/>
        <v>a000</v>
      </c>
      <c r="L106" s="146" t="e">
        <f t="shared" si="26"/>
        <v>#NAME?</v>
      </c>
      <c r="M106" s="146" t="str">
        <f t="shared" si="27"/>
        <v/>
      </c>
      <c r="N106" s="146">
        <f t="shared" si="28"/>
        <v>0</v>
      </c>
      <c r="O106" s="132" t="e">
        <f t="shared" si="16"/>
        <v>#N/A</v>
      </c>
      <c r="P106" s="132" t="b">
        <f t="shared" si="17"/>
        <v>1</v>
      </c>
      <c r="R106" s="146">
        <v>97</v>
      </c>
      <c r="S106" s="149" t="s">
        <v>12</v>
      </c>
      <c r="T106" s="21"/>
      <c r="U106" s="21"/>
      <c r="V106" s="146" t="str">
        <f t="shared" si="29"/>
        <v/>
      </c>
    </row>
    <row r="107" spans="1:22">
      <c r="A107" s="146">
        <f t="shared" si="18"/>
        <v>98</v>
      </c>
      <c r="B107" s="149" t="s">
        <v>177</v>
      </c>
      <c r="C107" s="21"/>
      <c r="D107" s="21"/>
      <c r="E107" s="135">
        <f t="shared" si="19"/>
        <v>0</v>
      </c>
      <c r="F107" s="135">
        <f t="shared" si="20"/>
        <v>0</v>
      </c>
      <c r="G107" s="146" t="str">
        <f t="shared" si="21"/>
        <v/>
      </c>
      <c r="H107" s="146">
        <f t="shared" si="22"/>
        <v>0</v>
      </c>
      <c r="I107" s="146" t="str">
        <f t="shared" si="23"/>
        <v>00</v>
      </c>
      <c r="J107" s="146" t="str">
        <f t="shared" si="24"/>
        <v>0</v>
      </c>
      <c r="K107" s="146" t="str">
        <f t="shared" si="25"/>
        <v>a000</v>
      </c>
      <c r="L107" s="146" t="e">
        <f t="shared" si="26"/>
        <v>#NAME?</v>
      </c>
      <c r="M107" s="146" t="str">
        <f t="shared" si="27"/>
        <v/>
      </c>
      <c r="N107" s="146">
        <f t="shared" si="28"/>
        <v>0</v>
      </c>
      <c r="O107" s="132" t="e">
        <f t="shared" si="16"/>
        <v>#N/A</v>
      </c>
      <c r="P107" s="132" t="b">
        <f t="shared" si="17"/>
        <v>1</v>
      </c>
      <c r="R107" s="146">
        <v>98</v>
      </c>
      <c r="S107" s="149" t="s">
        <v>12</v>
      </c>
      <c r="T107" s="21"/>
      <c r="U107" s="21"/>
      <c r="V107" s="146" t="str">
        <f t="shared" si="29"/>
        <v/>
      </c>
    </row>
    <row r="108" spans="1:22">
      <c r="A108" s="146">
        <f t="shared" si="18"/>
        <v>99</v>
      </c>
      <c r="B108" s="149" t="s">
        <v>177</v>
      </c>
      <c r="C108" s="21"/>
      <c r="D108" s="21"/>
      <c r="E108" s="135">
        <f t="shared" si="19"/>
        <v>0</v>
      </c>
      <c r="F108" s="135">
        <f t="shared" si="20"/>
        <v>0</v>
      </c>
      <c r="G108" s="146" t="str">
        <f t="shared" si="21"/>
        <v/>
      </c>
      <c r="H108" s="146">
        <f t="shared" si="22"/>
        <v>0</v>
      </c>
      <c r="I108" s="146" t="str">
        <f t="shared" si="23"/>
        <v>00</v>
      </c>
      <c r="J108" s="146" t="str">
        <f t="shared" si="24"/>
        <v>0</v>
      </c>
      <c r="K108" s="146" t="str">
        <f t="shared" si="25"/>
        <v>a000</v>
      </c>
      <c r="L108" s="146" t="e">
        <f t="shared" si="26"/>
        <v>#NAME?</v>
      </c>
      <c r="M108" s="146" t="str">
        <f t="shared" si="27"/>
        <v/>
      </c>
      <c r="N108" s="146">
        <f t="shared" si="28"/>
        <v>0</v>
      </c>
      <c r="O108" s="132" t="e">
        <f t="shared" si="16"/>
        <v>#N/A</v>
      </c>
      <c r="P108" s="132" t="b">
        <f t="shared" si="17"/>
        <v>1</v>
      </c>
      <c r="R108" s="146">
        <v>99</v>
      </c>
      <c r="S108" s="149" t="s">
        <v>12</v>
      </c>
      <c r="T108" s="21"/>
      <c r="U108" s="21"/>
      <c r="V108" s="146" t="str">
        <f t="shared" si="29"/>
        <v/>
      </c>
    </row>
    <row r="109" spans="1:22">
      <c r="A109" s="146">
        <f t="shared" si="18"/>
        <v>100</v>
      </c>
      <c r="B109" s="149" t="s">
        <v>177</v>
      </c>
      <c r="C109" s="21"/>
      <c r="D109" s="21"/>
      <c r="E109" s="135">
        <f t="shared" si="19"/>
        <v>0</v>
      </c>
      <c r="F109" s="135">
        <f t="shared" si="20"/>
        <v>0</v>
      </c>
      <c r="G109" s="146" t="str">
        <f t="shared" si="21"/>
        <v/>
      </c>
      <c r="H109" s="146">
        <f t="shared" si="22"/>
        <v>0</v>
      </c>
      <c r="I109" s="146" t="str">
        <f t="shared" si="23"/>
        <v>00</v>
      </c>
      <c r="J109" s="146" t="str">
        <f t="shared" si="24"/>
        <v>0</v>
      </c>
      <c r="K109" s="146" t="str">
        <f t="shared" si="25"/>
        <v>a000</v>
      </c>
      <c r="L109" s="146" t="e">
        <f t="shared" si="26"/>
        <v>#NAME?</v>
      </c>
      <c r="M109" s="146" t="str">
        <f t="shared" si="27"/>
        <v/>
      </c>
      <c r="N109" s="146">
        <f t="shared" si="28"/>
        <v>0</v>
      </c>
      <c r="O109" s="132" t="e">
        <f t="shared" si="16"/>
        <v>#N/A</v>
      </c>
      <c r="P109" s="132" t="b">
        <f t="shared" si="17"/>
        <v>1</v>
      </c>
      <c r="R109" s="146">
        <v>100</v>
      </c>
      <c r="S109" s="149" t="s">
        <v>12</v>
      </c>
      <c r="T109" s="21"/>
      <c r="U109" s="21"/>
      <c r="V109" s="146" t="str">
        <f t="shared" si="29"/>
        <v/>
      </c>
    </row>
    <row r="110" spans="1:22">
      <c r="A110" s="146">
        <f t="shared" si="18"/>
        <v>101</v>
      </c>
      <c r="B110" s="149" t="s">
        <v>177</v>
      </c>
      <c r="C110" s="21"/>
      <c r="D110" s="21"/>
      <c r="E110" s="135">
        <f t="shared" si="19"/>
        <v>0</v>
      </c>
      <c r="F110" s="135">
        <f t="shared" si="20"/>
        <v>0</v>
      </c>
      <c r="G110" s="146" t="str">
        <f t="shared" si="21"/>
        <v/>
      </c>
      <c r="H110" s="146">
        <f t="shared" si="22"/>
        <v>0</v>
      </c>
      <c r="I110" s="146" t="str">
        <f t="shared" si="23"/>
        <v>00</v>
      </c>
      <c r="J110" s="146" t="str">
        <f t="shared" si="24"/>
        <v>0</v>
      </c>
      <c r="K110" s="146" t="str">
        <f t="shared" si="25"/>
        <v>a000</v>
      </c>
      <c r="L110" s="146" t="e">
        <f t="shared" si="26"/>
        <v>#NAME?</v>
      </c>
      <c r="M110" s="146" t="str">
        <f t="shared" si="27"/>
        <v/>
      </c>
      <c r="N110" s="146">
        <f t="shared" si="28"/>
        <v>0</v>
      </c>
      <c r="O110" s="132" t="e">
        <f t="shared" si="16"/>
        <v>#N/A</v>
      </c>
      <c r="P110" s="132" t="b">
        <f t="shared" si="17"/>
        <v>1</v>
      </c>
      <c r="R110" s="146">
        <v>101</v>
      </c>
      <c r="S110" s="149" t="s">
        <v>12</v>
      </c>
      <c r="T110" s="21"/>
      <c r="U110" s="21"/>
      <c r="V110" s="146" t="str">
        <f t="shared" si="29"/>
        <v/>
      </c>
    </row>
    <row r="111" spans="1:22">
      <c r="A111" s="146">
        <f t="shared" si="18"/>
        <v>102</v>
      </c>
      <c r="B111" s="149" t="s">
        <v>177</v>
      </c>
      <c r="C111" s="21"/>
      <c r="D111" s="21"/>
      <c r="E111" s="135">
        <f t="shared" si="19"/>
        <v>0</v>
      </c>
      <c r="F111" s="135">
        <f t="shared" si="20"/>
        <v>0</v>
      </c>
      <c r="G111" s="146" t="str">
        <f t="shared" si="21"/>
        <v/>
      </c>
      <c r="H111" s="146">
        <f t="shared" si="22"/>
        <v>0</v>
      </c>
      <c r="I111" s="146" t="str">
        <f t="shared" si="23"/>
        <v>00</v>
      </c>
      <c r="J111" s="146" t="str">
        <f t="shared" si="24"/>
        <v>0</v>
      </c>
      <c r="K111" s="146" t="str">
        <f t="shared" si="25"/>
        <v>a000</v>
      </c>
      <c r="L111" s="146" t="e">
        <f t="shared" si="26"/>
        <v>#NAME?</v>
      </c>
      <c r="M111" s="146" t="str">
        <f t="shared" si="27"/>
        <v/>
      </c>
      <c r="N111" s="146">
        <f t="shared" si="28"/>
        <v>0</v>
      </c>
      <c r="O111" s="132" t="e">
        <f t="shared" si="16"/>
        <v>#N/A</v>
      </c>
      <c r="P111" s="132" t="b">
        <f t="shared" si="17"/>
        <v>1</v>
      </c>
      <c r="R111" s="146">
        <v>102</v>
      </c>
      <c r="S111" s="149" t="s">
        <v>12</v>
      </c>
      <c r="T111" s="21"/>
      <c r="U111" s="21"/>
      <c r="V111" s="146" t="str">
        <f t="shared" si="29"/>
        <v/>
      </c>
    </row>
    <row r="112" spans="1:22">
      <c r="A112" s="146">
        <f t="shared" si="18"/>
        <v>103</v>
      </c>
      <c r="B112" s="149" t="s">
        <v>177</v>
      </c>
      <c r="C112" s="21"/>
      <c r="D112" s="21"/>
      <c r="E112" s="135">
        <f t="shared" si="19"/>
        <v>0</v>
      </c>
      <c r="F112" s="135">
        <f t="shared" si="20"/>
        <v>0</v>
      </c>
      <c r="G112" s="146" t="str">
        <f t="shared" si="21"/>
        <v/>
      </c>
      <c r="H112" s="146">
        <f t="shared" si="22"/>
        <v>0</v>
      </c>
      <c r="I112" s="146" t="str">
        <f t="shared" si="23"/>
        <v>00</v>
      </c>
      <c r="J112" s="146" t="str">
        <f t="shared" si="24"/>
        <v>0</v>
      </c>
      <c r="K112" s="146" t="str">
        <f t="shared" si="25"/>
        <v>a000</v>
      </c>
      <c r="L112" s="146" t="e">
        <f t="shared" si="26"/>
        <v>#NAME?</v>
      </c>
      <c r="M112" s="146" t="str">
        <f t="shared" si="27"/>
        <v/>
      </c>
      <c r="N112" s="146">
        <f t="shared" si="28"/>
        <v>0</v>
      </c>
      <c r="O112" s="132" t="e">
        <f t="shared" si="16"/>
        <v>#N/A</v>
      </c>
      <c r="P112" s="132" t="b">
        <f t="shared" si="17"/>
        <v>1</v>
      </c>
      <c r="R112" s="146">
        <v>103</v>
      </c>
      <c r="S112" s="149" t="s">
        <v>12</v>
      </c>
      <c r="T112" s="21"/>
      <c r="U112" s="21"/>
      <c r="V112" s="146" t="str">
        <f t="shared" si="29"/>
        <v/>
      </c>
    </row>
    <row r="113" spans="1:22">
      <c r="A113" s="146">
        <f t="shared" si="18"/>
        <v>104</v>
      </c>
      <c r="B113" s="149" t="s">
        <v>177</v>
      </c>
      <c r="C113" s="21"/>
      <c r="D113" s="21"/>
      <c r="E113" s="135">
        <f t="shared" si="19"/>
        <v>0</v>
      </c>
      <c r="F113" s="135">
        <f t="shared" si="20"/>
        <v>0</v>
      </c>
      <c r="G113" s="146" t="str">
        <f t="shared" si="21"/>
        <v/>
      </c>
      <c r="H113" s="146">
        <f t="shared" si="22"/>
        <v>0</v>
      </c>
      <c r="I113" s="146" t="str">
        <f t="shared" si="23"/>
        <v>00</v>
      </c>
      <c r="J113" s="146" t="str">
        <f t="shared" si="24"/>
        <v>0</v>
      </c>
      <c r="K113" s="146" t="str">
        <f t="shared" si="25"/>
        <v>a000</v>
      </c>
      <c r="L113" s="146" t="e">
        <f t="shared" si="26"/>
        <v>#NAME?</v>
      </c>
      <c r="M113" s="146" t="str">
        <f t="shared" si="27"/>
        <v/>
      </c>
      <c r="N113" s="146">
        <f t="shared" si="28"/>
        <v>0</v>
      </c>
      <c r="O113" s="132" t="e">
        <f t="shared" si="16"/>
        <v>#N/A</v>
      </c>
      <c r="P113" s="132" t="b">
        <f t="shared" si="17"/>
        <v>1</v>
      </c>
      <c r="R113" s="146">
        <v>104</v>
      </c>
      <c r="S113" s="149" t="s">
        <v>12</v>
      </c>
      <c r="T113" s="21"/>
      <c r="U113" s="21"/>
      <c r="V113" s="146" t="str">
        <f t="shared" si="29"/>
        <v/>
      </c>
    </row>
    <row r="114" spans="1:22">
      <c r="A114" s="146">
        <f t="shared" si="18"/>
        <v>105</v>
      </c>
      <c r="B114" s="149" t="s">
        <v>177</v>
      </c>
      <c r="C114" s="21"/>
      <c r="D114" s="21"/>
      <c r="E114" s="135">
        <f t="shared" si="19"/>
        <v>0</v>
      </c>
      <c r="F114" s="135">
        <f t="shared" si="20"/>
        <v>0</v>
      </c>
      <c r="G114" s="146" t="str">
        <f t="shared" si="21"/>
        <v/>
      </c>
      <c r="H114" s="146">
        <f t="shared" si="22"/>
        <v>0</v>
      </c>
      <c r="I114" s="146" t="str">
        <f t="shared" si="23"/>
        <v>00</v>
      </c>
      <c r="J114" s="146" t="str">
        <f t="shared" si="24"/>
        <v>0</v>
      </c>
      <c r="K114" s="146" t="str">
        <f t="shared" si="25"/>
        <v>a000</v>
      </c>
      <c r="L114" s="146" t="e">
        <f t="shared" si="26"/>
        <v>#NAME?</v>
      </c>
      <c r="M114" s="146" t="str">
        <f t="shared" si="27"/>
        <v/>
      </c>
      <c r="N114" s="146">
        <f t="shared" si="28"/>
        <v>0</v>
      </c>
      <c r="O114" s="132" t="e">
        <f t="shared" si="16"/>
        <v>#N/A</v>
      </c>
      <c r="P114" s="132" t="b">
        <f t="shared" si="17"/>
        <v>1</v>
      </c>
      <c r="R114" s="146">
        <v>105</v>
      </c>
      <c r="S114" s="149" t="s">
        <v>12</v>
      </c>
      <c r="T114" s="21"/>
      <c r="U114" s="21"/>
      <c r="V114" s="146" t="str">
        <f t="shared" si="29"/>
        <v/>
      </c>
    </row>
    <row r="115" spans="1:22">
      <c r="A115" s="146">
        <f t="shared" si="18"/>
        <v>106</v>
      </c>
      <c r="B115" s="149" t="s">
        <v>177</v>
      </c>
      <c r="C115" s="21"/>
      <c r="D115" s="21"/>
      <c r="E115" s="135">
        <f t="shared" si="19"/>
        <v>0</v>
      </c>
      <c r="F115" s="135">
        <f t="shared" si="20"/>
        <v>0</v>
      </c>
      <c r="G115" s="146" t="str">
        <f t="shared" si="21"/>
        <v/>
      </c>
      <c r="H115" s="146">
        <f t="shared" si="22"/>
        <v>0</v>
      </c>
      <c r="I115" s="146" t="str">
        <f t="shared" si="23"/>
        <v>00</v>
      </c>
      <c r="J115" s="146" t="str">
        <f t="shared" si="24"/>
        <v>0</v>
      </c>
      <c r="K115" s="146" t="str">
        <f t="shared" si="25"/>
        <v>a000</v>
      </c>
      <c r="L115" s="146" t="e">
        <f t="shared" si="26"/>
        <v>#NAME?</v>
      </c>
      <c r="M115" s="146" t="str">
        <f t="shared" si="27"/>
        <v/>
      </c>
      <c r="N115" s="146">
        <f t="shared" si="28"/>
        <v>0</v>
      </c>
      <c r="O115" s="132" t="e">
        <f t="shared" si="16"/>
        <v>#N/A</v>
      </c>
      <c r="P115" s="132" t="b">
        <f t="shared" si="17"/>
        <v>1</v>
      </c>
      <c r="R115" s="146">
        <v>106</v>
      </c>
      <c r="S115" s="149" t="s">
        <v>12</v>
      </c>
      <c r="T115" s="21"/>
      <c r="U115" s="21"/>
      <c r="V115" s="146" t="str">
        <f t="shared" si="29"/>
        <v/>
      </c>
    </row>
    <row r="116" spans="1:22">
      <c r="A116" s="146">
        <f t="shared" si="18"/>
        <v>107</v>
      </c>
      <c r="B116" s="149" t="s">
        <v>177</v>
      </c>
      <c r="C116" s="21"/>
      <c r="D116" s="21"/>
      <c r="E116" s="135">
        <f t="shared" si="19"/>
        <v>0</v>
      </c>
      <c r="F116" s="135">
        <f t="shared" si="20"/>
        <v>0</v>
      </c>
      <c r="G116" s="146" t="str">
        <f t="shared" si="21"/>
        <v/>
      </c>
      <c r="H116" s="146">
        <f t="shared" si="22"/>
        <v>0</v>
      </c>
      <c r="I116" s="146" t="str">
        <f t="shared" si="23"/>
        <v>00</v>
      </c>
      <c r="J116" s="146" t="str">
        <f t="shared" si="24"/>
        <v>0</v>
      </c>
      <c r="K116" s="146" t="str">
        <f t="shared" si="25"/>
        <v>a000</v>
      </c>
      <c r="L116" s="146" t="e">
        <f t="shared" si="26"/>
        <v>#NAME?</v>
      </c>
      <c r="M116" s="146" t="str">
        <f t="shared" si="27"/>
        <v/>
      </c>
      <c r="N116" s="146">
        <f t="shared" si="28"/>
        <v>0</v>
      </c>
      <c r="O116" s="132" t="e">
        <f t="shared" si="16"/>
        <v>#N/A</v>
      </c>
      <c r="P116" s="132" t="b">
        <f t="shared" si="17"/>
        <v>1</v>
      </c>
      <c r="R116" s="146">
        <v>107</v>
      </c>
      <c r="S116" s="149" t="s">
        <v>12</v>
      </c>
      <c r="T116" s="21"/>
      <c r="U116" s="21"/>
      <c r="V116" s="146" t="str">
        <f t="shared" si="29"/>
        <v/>
      </c>
    </row>
    <row r="117" spans="1:22">
      <c r="A117" s="146">
        <f t="shared" si="18"/>
        <v>108</v>
      </c>
      <c r="B117" s="149" t="s">
        <v>177</v>
      </c>
      <c r="C117" s="21"/>
      <c r="D117" s="21"/>
      <c r="E117" s="135">
        <f t="shared" si="19"/>
        <v>0</v>
      </c>
      <c r="F117" s="135">
        <f t="shared" si="20"/>
        <v>0</v>
      </c>
      <c r="G117" s="146" t="str">
        <f t="shared" si="21"/>
        <v/>
      </c>
      <c r="H117" s="146">
        <f t="shared" si="22"/>
        <v>0</v>
      </c>
      <c r="I117" s="146" t="str">
        <f t="shared" si="23"/>
        <v>00</v>
      </c>
      <c r="J117" s="146" t="str">
        <f t="shared" si="24"/>
        <v>0</v>
      </c>
      <c r="K117" s="146" t="str">
        <f t="shared" si="25"/>
        <v>a000</v>
      </c>
      <c r="L117" s="146" t="e">
        <f t="shared" si="26"/>
        <v>#NAME?</v>
      </c>
      <c r="M117" s="146" t="str">
        <f t="shared" si="27"/>
        <v/>
      </c>
      <c r="N117" s="146">
        <f t="shared" si="28"/>
        <v>0</v>
      </c>
      <c r="O117" s="132" t="e">
        <f t="shared" si="16"/>
        <v>#N/A</v>
      </c>
      <c r="P117" s="132" t="b">
        <f t="shared" si="17"/>
        <v>1</v>
      </c>
      <c r="R117" s="146">
        <v>108</v>
      </c>
      <c r="S117" s="149" t="s">
        <v>12</v>
      </c>
      <c r="T117" s="21"/>
      <c r="U117" s="21"/>
      <c r="V117" s="146" t="str">
        <f t="shared" si="29"/>
        <v/>
      </c>
    </row>
    <row r="118" spans="1:22">
      <c r="A118" s="146">
        <f t="shared" si="18"/>
        <v>109</v>
      </c>
      <c r="B118" s="149" t="s">
        <v>177</v>
      </c>
      <c r="C118" s="21"/>
      <c r="D118" s="21"/>
      <c r="E118" s="135">
        <f t="shared" si="19"/>
        <v>0</v>
      </c>
      <c r="F118" s="135">
        <f t="shared" si="20"/>
        <v>0</v>
      </c>
      <c r="G118" s="146" t="str">
        <f t="shared" si="21"/>
        <v/>
      </c>
      <c r="H118" s="146">
        <f t="shared" si="22"/>
        <v>0</v>
      </c>
      <c r="I118" s="146" t="str">
        <f t="shared" si="23"/>
        <v>00</v>
      </c>
      <c r="J118" s="146" t="str">
        <f t="shared" si="24"/>
        <v>0</v>
      </c>
      <c r="K118" s="146" t="str">
        <f t="shared" si="25"/>
        <v>a000</v>
      </c>
      <c r="L118" s="146" t="e">
        <f t="shared" si="26"/>
        <v>#NAME?</v>
      </c>
      <c r="M118" s="146" t="str">
        <f t="shared" si="27"/>
        <v/>
      </c>
      <c r="N118" s="146">
        <f t="shared" si="28"/>
        <v>0</v>
      </c>
      <c r="O118" s="132" t="e">
        <f t="shared" si="16"/>
        <v>#N/A</v>
      </c>
      <c r="P118" s="132" t="b">
        <f t="shared" si="17"/>
        <v>1</v>
      </c>
      <c r="R118" s="146">
        <v>109</v>
      </c>
      <c r="S118" s="149" t="s">
        <v>12</v>
      </c>
      <c r="T118" s="21"/>
      <c r="U118" s="21"/>
      <c r="V118" s="146" t="str">
        <f t="shared" si="29"/>
        <v/>
      </c>
    </row>
    <row r="119" spans="1:22">
      <c r="A119" s="146">
        <f t="shared" si="18"/>
        <v>110</v>
      </c>
      <c r="B119" s="149" t="s">
        <v>177</v>
      </c>
      <c r="C119" s="21"/>
      <c r="D119" s="21"/>
      <c r="E119" s="135">
        <f t="shared" si="19"/>
        <v>0</v>
      </c>
      <c r="F119" s="135">
        <f t="shared" si="20"/>
        <v>0</v>
      </c>
      <c r="G119" s="146" t="str">
        <f t="shared" si="21"/>
        <v/>
      </c>
      <c r="H119" s="146">
        <f t="shared" si="22"/>
        <v>0</v>
      </c>
      <c r="I119" s="146" t="str">
        <f t="shared" si="23"/>
        <v>00</v>
      </c>
      <c r="J119" s="146" t="str">
        <f t="shared" si="24"/>
        <v>0</v>
      </c>
      <c r="K119" s="146" t="str">
        <f t="shared" si="25"/>
        <v>a000</v>
      </c>
      <c r="L119" s="146" t="e">
        <f t="shared" si="26"/>
        <v>#NAME?</v>
      </c>
      <c r="M119" s="146" t="str">
        <f t="shared" si="27"/>
        <v/>
      </c>
      <c r="N119" s="146">
        <f t="shared" si="28"/>
        <v>0</v>
      </c>
      <c r="O119" s="132" t="e">
        <f t="shared" si="16"/>
        <v>#N/A</v>
      </c>
      <c r="P119" s="132" t="b">
        <f t="shared" si="17"/>
        <v>1</v>
      </c>
      <c r="R119" s="146">
        <v>110</v>
      </c>
      <c r="S119" s="149" t="s">
        <v>12</v>
      </c>
      <c r="T119" s="21"/>
      <c r="U119" s="21"/>
      <c r="V119" s="146" t="str">
        <f t="shared" si="29"/>
        <v/>
      </c>
    </row>
    <row r="120" spans="1:22">
      <c r="A120" s="146">
        <f t="shared" si="18"/>
        <v>111</v>
      </c>
      <c r="B120" s="149" t="s">
        <v>177</v>
      </c>
      <c r="C120" s="21"/>
      <c r="D120" s="21"/>
      <c r="E120" s="135">
        <f t="shared" si="19"/>
        <v>0</v>
      </c>
      <c r="F120" s="135">
        <f t="shared" si="20"/>
        <v>0</v>
      </c>
      <c r="G120" s="146" t="str">
        <f t="shared" si="21"/>
        <v/>
      </c>
      <c r="H120" s="146">
        <f t="shared" si="22"/>
        <v>0</v>
      </c>
      <c r="I120" s="146" t="str">
        <f t="shared" si="23"/>
        <v>00</v>
      </c>
      <c r="J120" s="146" t="str">
        <f t="shared" si="24"/>
        <v>0</v>
      </c>
      <c r="K120" s="146" t="str">
        <f t="shared" si="25"/>
        <v>a000</v>
      </c>
      <c r="L120" s="146" t="e">
        <f t="shared" si="26"/>
        <v>#NAME?</v>
      </c>
      <c r="M120" s="146" t="str">
        <f t="shared" si="27"/>
        <v/>
      </c>
      <c r="N120" s="146">
        <f t="shared" si="28"/>
        <v>0</v>
      </c>
      <c r="O120" s="132" t="e">
        <f t="shared" si="16"/>
        <v>#N/A</v>
      </c>
      <c r="P120" s="132" t="b">
        <f t="shared" si="17"/>
        <v>1</v>
      </c>
      <c r="R120" s="146">
        <v>111</v>
      </c>
      <c r="S120" s="149" t="s">
        <v>12</v>
      </c>
      <c r="T120" s="21"/>
      <c r="U120" s="21"/>
      <c r="V120" s="146" t="str">
        <f t="shared" si="29"/>
        <v/>
      </c>
    </row>
    <row r="121" spans="1:22">
      <c r="A121" s="146">
        <f t="shared" si="18"/>
        <v>112</v>
      </c>
      <c r="B121" s="149" t="s">
        <v>177</v>
      </c>
      <c r="C121" s="21"/>
      <c r="D121" s="21"/>
      <c r="E121" s="135">
        <f t="shared" si="19"/>
        <v>0</v>
      </c>
      <c r="F121" s="135">
        <f t="shared" si="20"/>
        <v>0</v>
      </c>
      <c r="G121" s="146" t="str">
        <f t="shared" si="21"/>
        <v/>
      </c>
      <c r="H121" s="146">
        <f t="shared" si="22"/>
        <v>0</v>
      </c>
      <c r="I121" s="146" t="str">
        <f t="shared" si="23"/>
        <v>00</v>
      </c>
      <c r="J121" s="146" t="str">
        <f t="shared" si="24"/>
        <v>0</v>
      </c>
      <c r="K121" s="146" t="str">
        <f t="shared" si="25"/>
        <v>a000</v>
      </c>
      <c r="L121" s="146" t="e">
        <f t="shared" si="26"/>
        <v>#NAME?</v>
      </c>
      <c r="M121" s="146" t="str">
        <f t="shared" si="27"/>
        <v/>
      </c>
      <c r="N121" s="146">
        <f t="shared" si="28"/>
        <v>0</v>
      </c>
      <c r="O121" s="132" t="e">
        <f t="shared" si="16"/>
        <v>#N/A</v>
      </c>
      <c r="P121" s="132" t="b">
        <f t="shared" si="17"/>
        <v>1</v>
      </c>
      <c r="R121" s="146">
        <v>112</v>
      </c>
      <c r="S121" s="149" t="s">
        <v>12</v>
      </c>
      <c r="T121" s="21"/>
      <c r="U121" s="21"/>
      <c r="V121" s="146" t="str">
        <f t="shared" si="29"/>
        <v/>
      </c>
    </row>
    <row r="122" spans="1:22">
      <c r="A122" s="146">
        <f t="shared" si="18"/>
        <v>113</v>
      </c>
      <c r="B122" s="149" t="s">
        <v>177</v>
      </c>
      <c r="C122" s="21"/>
      <c r="D122" s="21"/>
      <c r="E122" s="135">
        <f t="shared" si="19"/>
        <v>0</v>
      </c>
      <c r="F122" s="135">
        <f t="shared" si="20"/>
        <v>0</v>
      </c>
      <c r="G122" s="146" t="str">
        <f t="shared" si="21"/>
        <v/>
      </c>
      <c r="H122" s="146">
        <f t="shared" si="22"/>
        <v>0</v>
      </c>
      <c r="I122" s="146" t="str">
        <f t="shared" si="23"/>
        <v>00</v>
      </c>
      <c r="J122" s="146" t="str">
        <f t="shared" si="24"/>
        <v>0</v>
      </c>
      <c r="K122" s="146" t="str">
        <f t="shared" si="25"/>
        <v>a000</v>
      </c>
      <c r="L122" s="146" t="e">
        <f t="shared" si="26"/>
        <v>#NAME?</v>
      </c>
      <c r="M122" s="146" t="str">
        <f t="shared" si="27"/>
        <v/>
      </c>
      <c r="N122" s="146">
        <f t="shared" si="28"/>
        <v>0</v>
      </c>
      <c r="O122" s="132" t="e">
        <f t="shared" si="16"/>
        <v>#N/A</v>
      </c>
      <c r="P122" s="132" t="b">
        <f t="shared" si="17"/>
        <v>1</v>
      </c>
      <c r="R122" s="146">
        <v>113</v>
      </c>
      <c r="S122" s="149" t="s">
        <v>12</v>
      </c>
      <c r="T122" s="21"/>
      <c r="U122" s="21"/>
      <c r="V122" s="146" t="str">
        <f t="shared" si="29"/>
        <v/>
      </c>
    </row>
    <row r="123" spans="1:22">
      <c r="A123" s="146">
        <f t="shared" si="18"/>
        <v>114</v>
      </c>
      <c r="B123" s="149" t="s">
        <v>177</v>
      </c>
      <c r="C123" s="21"/>
      <c r="D123" s="21"/>
      <c r="E123" s="135">
        <f t="shared" si="19"/>
        <v>0</v>
      </c>
      <c r="F123" s="135">
        <f t="shared" si="20"/>
        <v>0</v>
      </c>
      <c r="G123" s="146" t="str">
        <f t="shared" si="21"/>
        <v/>
      </c>
      <c r="H123" s="146">
        <f t="shared" si="22"/>
        <v>0</v>
      </c>
      <c r="I123" s="146" t="str">
        <f t="shared" si="23"/>
        <v>00</v>
      </c>
      <c r="J123" s="146" t="str">
        <f t="shared" si="24"/>
        <v>0</v>
      </c>
      <c r="K123" s="146" t="str">
        <f t="shared" si="25"/>
        <v>a000</v>
      </c>
      <c r="L123" s="146" t="e">
        <f t="shared" si="26"/>
        <v>#NAME?</v>
      </c>
      <c r="M123" s="146" t="str">
        <f t="shared" si="27"/>
        <v/>
      </c>
      <c r="N123" s="146">
        <f t="shared" si="28"/>
        <v>0</v>
      </c>
      <c r="O123" s="132" t="e">
        <f t="shared" si="16"/>
        <v>#N/A</v>
      </c>
      <c r="P123" s="132" t="b">
        <f t="shared" si="17"/>
        <v>1</v>
      </c>
      <c r="R123" s="146">
        <v>114</v>
      </c>
      <c r="S123" s="149" t="s">
        <v>12</v>
      </c>
      <c r="T123" s="21"/>
      <c r="U123" s="21"/>
      <c r="V123" s="146" t="str">
        <f t="shared" si="29"/>
        <v/>
      </c>
    </row>
    <row r="124" spans="1:22">
      <c r="A124" s="146">
        <f t="shared" si="18"/>
        <v>115</v>
      </c>
      <c r="B124" s="149" t="s">
        <v>177</v>
      </c>
      <c r="C124" s="21"/>
      <c r="D124" s="21"/>
      <c r="E124" s="135">
        <f t="shared" si="19"/>
        <v>0</v>
      </c>
      <c r="F124" s="135">
        <f t="shared" si="20"/>
        <v>0</v>
      </c>
      <c r="G124" s="146" t="str">
        <f t="shared" si="21"/>
        <v/>
      </c>
      <c r="H124" s="146">
        <f t="shared" si="22"/>
        <v>0</v>
      </c>
      <c r="I124" s="146" t="str">
        <f t="shared" si="23"/>
        <v>00</v>
      </c>
      <c r="J124" s="146" t="str">
        <f t="shared" si="24"/>
        <v>0</v>
      </c>
      <c r="K124" s="146" t="str">
        <f t="shared" si="25"/>
        <v>a000</v>
      </c>
      <c r="L124" s="146" t="e">
        <f t="shared" si="26"/>
        <v>#NAME?</v>
      </c>
      <c r="M124" s="146" t="str">
        <f t="shared" si="27"/>
        <v/>
      </c>
      <c r="N124" s="146">
        <f t="shared" si="28"/>
        <v>0</v>
      </c>
      <c r="O124" s="132" t="e">
        <f t="shared" si="16"/>
        <v>#N/A</v>
      </c>
      <c r="P124" s="132" t="b">
        <f t="shared" si="17"/>
        <v>1</v>
      </c>
      <c r="R124" s="146">
        <v>115</v>
      </c>
      <c r="S124" s="149" t="s">
        <v>12</v>
      </c>
      <c r="T124" s="21"/>
      <c r="U124" s="21"/>
      <c r="V124" s="146" t="str">
        <f t="shared" si="29"/>
        <v/>
      </c>
    </row>
    <row r="125" spans="1:22">
      <c r="A125" s="146">
        <f t="shared" si="18"/>
        <v>116</v>
      </c>
      <c r="B125" s="149" t="s">
        <v>177</v>
      </c>
      <c r="C125" s="21"/>
      <c r="D125" s="21"/>
      <c r="E125" s="135">
        <f t="shared" si="19"/>
        <v>0</v>
      </c>
      <c r="F125" s="135">
        <f t="shared" si="20"/>
        <v>0</v>
      </c>
      <c r="G125" s="146" t="str">
        <f t="shared" si="21"/>
        <v/>
      </c>
      <c r="H125" s="146">
        <f t="shared" si="22"/>
        <v>0</v>
      </c>
      <c r="I125" s="146" t="str">
        <f t="shared" si="23"/>
        <v>00</v>
      </c>
      <c r="J125" s="146" t="str">
        <f t="shared" si="24"/>
        <v>0</v>
      </c>
      <c r="K125" s="146" t="str">
        <f t="shared" si="25"/>
        <v>a000</v>
      </c>
      <c r="L125" s="146" t="e">
        <f t="shared" si="26"/>
        <v>#NAME?</v>
      </c>
      <c r="M125" s="146" t="str">
        <f t="shared" si="27"/>
        <v/>
      </c>
      <c r="N125" s="146">
        <f t="shared" si="28"/>
        <v>0</v>
      </c>
      <c r="O125" s="132" t="e">
        <f t="shared" si="16"/>
        <v>#N/A</v>
      </c>
      <c r="P125" s="132" t="b">
        <f t="shared" si="17"/>
        <v>1</v>
      </c>
      <c r="R125" s="146">
        <v>116</v>
      </c>
      <c r="S125" s="149" t="s">
        <v>12</v>
      </c>
      <c r="T125" s="21"/>
      <c r="U125" s="21"/>
      <c r="V125" s="146" t="str">
        <f t="shared" si="29"/>
        <v/>
      </c>
    </row>
    <row r="126" spans="1:22">
      <c r="A126" s="146">
        <f t="shared" si="18"/>
        <v>117</v>
      </c>
      <c r="B126" s="149" t="s">
        <v>177</v>
      </c>
      <c r="C126" s="21"/>
      <c r="D126" s="21"/>
      <c r="E126" s="135">
        <f t="shared" si="19"/>
        <v>0</v>
      </c>
      <c r="F126" s="135">
        <f t="shared" si="20"/>
        <v>0</v>
      </c>
      <c r="G126" s="146" t="str">
        <f t="shared" si="21"/>
        <v/>
      </c>
      <c r="H126" s="146">
        <f t="shared" si="22"/>
        <v>0</v>
      </c>
      <c r="I126" s="146" t="str">
        <f t="shared" si="23"/>
        <v>00</v>
      </c>
      <c r="J126" s="146" t="str">
        <f t="shared" si="24"/>
        <v>0</v>
      </c>
      <c r="K126" s="146" t="str">
        <f t="shared" si="25"/>
        <v>a000</v>
      </c>
      <c r="L126" s="146" t="e">
        <f t="shared" si="26"/>
        <v>#NAME?</v>
      </c>
      <c r="M126" s="146" t="str">
        <f t="shared" si="27"/>
        <v/>
      </c>
      <c r="N126" s="146">
        <f t="shared" si="28"/>
        <v>0</v>
      </c>
      <c r="O126" s="132" t="e">
        <f t="shared" si="16"/>
        <v>#N/A</v>
      </c>
      <c r="P126" s="132" t="b">
        <f t="shared" si="17"/>
        <v>1</v>
      </c>
      <c r="R126" s="146">
        <v>117</v>
      </c>
      <c r="S126" s="149" t="s">
        <v>12</v>
      </c>
      <c r="T126" s="21"/>
      <c r="U126" s="21"/>
      <c r="V126" s="146" t="str">
        <f t="shared" si="29"/>
        <v/>
      </c>
    </row>
    <row r="127" spans="1:22">
      <c r="A127" s="146">
        <f t="shared" si="18"/>
        <v>118</v>
      </c>
      <c r="B127" s="149" t="s">
        <v>177</v>
      </c>
      <c r="C127" s="21"/>
      <c r="D127" s="21"/>
      <c r="E127" s="135">
        <f t="shared" si="19"/>
        <v>0</v>
      </c>
      <c r="F127" s="135">
        <f t="shared" si="20"/>
        <v>0</v>
      </c>
      <c r="G127" s="146" t="str">
        <f t="shared" si="21"/>
        <v/>
      </c>
      <c r="H127" s="146">
        <f t="shared" si="22"/>
        <v>0</v>
      </c>
      <c r="I127" s="146" t="str">
        <f t="shared" si="23"/>
        <v>00</v>
      </c>
      <c r="J127" s="146" t="str">
        <f t="shared" si="24"/>
        <v>0</v>
      </c>
      <c r="K127" s="146" t="str">
        <f t="shared" si="25"/>
        <v>a000</v>
      </c>
      <c r="L127" s="146" t="e">
        <f t="shared" si="26"/>
        <v>#NAME?</v>
      </c>
      <c r="M127" s="146" t="str">
        <f t="shared" si="27"/>
        <v/>
      </c>
      <c r="N127" s="146">
        <f t="shared" si="28"/>
        <v>0</v>
      </c>
      <c r="O127" s="132" t="e">
        <f t="shared" si="16"/>
        <v>#N/A</v>
      </c>
      <c r="P127" s="132" t="b">
        <f t="shared" si="17"/>
        <v>1</v>
      </c>
      <c r="R127" s="146">
        <v>118</v>
      </c>
      <c r="S127" s="149" t="s">
        <v>12</v>
      </c>
      <c r="T127" s="21"/>
      <c r="U127" s="21"/>
      <c r="V127" s="146" t="str">
        <f t="shared" si="29"/>
        <v/>
      </c>
    </row>
    <row r="128" spans="1:22">
      <c r="A128" s="146">
        <f t="shared" si="18"/>
        <v>119</v>
      </c>
      <c r="B128" s="149" t="s">
        <v>177</v>
      </c>
      <c r="C128" s="21"/>
      <c r="D128" s="21"/>
      <c r="E128" s="135">
        <f t="shared" si="19"/>
        <v>0</v>
      </c>
      <c r="F128" s="135">
        <f t="shared" si="20"/>
        <v>0</v>
      </c>
      <c r="G128" s="146" t="str">
        <f t="shared" si="21"/>
        <v/>
      </c>
      <c r="H128" s="146">
        <f t="shared" si="22"/>
        <v>0</v>
      </c>
      <c r="I128" s="146" t="str">
        <f t="shared" si="23"/>
        <v>00</v>
      </c>
      <c r="J128" s="146" t="str">
        <f t="shared" si="24"/>
        <v>0</v>
      </c>
      <c r="K128" s="146" t="str">
        <f t="shared" si="25"/>
        <v>a000</v>
      </c>
      <c r="L128" s="146" t="e">
        <f t="shared" si="26"/>
        <v>#NAME?</v>
      </c>
      <c r="M128" s="146" t="str">
        <f t="shared" si="27"/>
        <v/>
      </c>
      <c r="N128" s="146">
        <f t="shared" si="28"/>
        <v>0</v>
      </c>
      <c r="O128" s="132" t="e">
        <f t="shared" si="16"/>
        <v>#N/A</v>
      </c>
      <c r="P128" s="132" t="b">
        <f t="shared" si="17"/>
        <v>1</v>
      </c>
      <c r="R128" s="146">
        <v>119</v>
      </c>
      <c r="S128" s="149" t="s">
        <v>12</v>
      </c>
      <c r="T128" s="21"/>
      <c r="U128" s="21"/>
      <c r="V128" s="146" t="str">
        <f t="shared" si="29"/>
        <v/>
      </c>
    </row>
    <row r="129" spans="1:22">
      <c r="A129" s="146">
        <f t="shared" si="18"/>
        <v>120</v>
      </c>
      <c r="B129" s="149" t="s">
        <v>177</v>
      </c>
      <c r="C129" s="21"/>
      <c r="D129" s="21"/>
      <c r="E129" s="135">
        <f t="shared" si="19"/>
        <v>0</v>
      </c>
      <c r="F129" s="135">
        <f t="shared" si="20"/>
        <v>0</v>
      </c>
      <c r="G129" s="146" t="str">
        <f t="shared" si="21"/>
        <v/>
      </c>
      <c r="H129" s="146">
        <f t="shared" si="22"/>
        <v>0</v>
      </c>
      <c r="I129" s="146" t="str">
        <f t="shared" si="23"/>
        <v>00</v>
      </c>
      <c r="J129" s="146" t="str">
        <f t="shared" si="24"/>
        <v>0</v>
      </c>
      <c r="K129" s="146" t="str">
        <f t="shared" si="25"/>
        <v>a000</v>
      </c>
      <c r="L129" s="146" t="e">
        <f t="shared" si="26"/>
        <v>#NAME?</v>
      </c>
      <c r="M129" s="146" t="str">
        <f t="shared" si="27"/>
        <v/>
      </c>
      <c r="N129" s="146">
        <f t="shared" si="28"/>
        <v>0</v>
      </c>
      <c r="O129" s="132" t="e">
        <f t="shared" si="16"/>
        <v>#N/A</v>
      </c>
      <c r="P129" s="132" t="b">
        <f t="shared" si="17"/>
        <v>1</v>
      </c>
      <c r="R129" s="146">
        <v>120</v>
      </c>
      <c r="S129" s="149" t="s">
        <v>12</v>
      </c>
      <c r="T129" s="21"/>
      <c r="U129" s="21"/>
      <c r="V129" s="146" t="str">
        <f t="shared" si="29"/>
        <v/>
      </c>
    </row>
    <row r="130" spans="1:22">
      <c r="A130" s="146">
        <f t="shared" si="18"/>
        <v>121</v>
      </c>
      <c r="B130" s="149" t="s">
        <v>177</v>
      </c>
      <c r="C130" s="21"/>
      <c r="D130" s="21"/>
      <c r="E130" s="135">
        <f t="shared" si="19"/>
        <v>0</v>
      </c>
      <c r="F130" s="135">
        <f t="shared" si="20"/>
        <v>0</v>
      </c>
      <c r="G130" s="146" t="str">
        <f t="shared" si="21"/>
        <v/>
      </c>
      <c r="H130" s="146">
        <f t="shared" si="22"/>
        <v>0</v>
      </c>
      <c r="I130" s="146" t="str">
        <f t="shared" si="23"/>
        <v>00</v>
      </c>
      <c r="J130" s="146" t="str">
        <f t="shared" si="24"/>
        <v>0</v>
      </c>
      <c r="K130" s="146" t="str">
        <f t="shared" si="25"/>
        <v>a000</v>
      </c>
      <c r="L130" s="146" t="e">
        <f t="shared" si="26"/>
        <v>#NAME?</v>
      </c>
      <c r="M130" s="146" t="str">
        <f t="shared" si="27"/>
        <v/>
      </c>
      <c r="N130" s="146">
        <f t="shared" si="28"/>
        <v>0</v>
      </c>
      <c r="O130" s="132" t="e">
        <f t="shared" si="16"/>
        <v>#N/A</v>
      </c>
      <c r="P130" s="132" t="b">
        <f t="shared" si="17"/>
        <v>1</v>
      </c>
      <c r="R130" s="146">
        <v>121</v>
      </c>
      <c r="S130" s="149" t="s">
        <v>12</v>
      </c>
      <c r="T130" s="21"/>
      <c r="U130" s="21"/>
      <c r="V130" s="146" t="str">
        <f t="shared" si="29"/>
        <v/>
      </c>
    </row>
    <row r="131" spans="1:22">
      <c r="A131" s="146">
        <f t="shared" si="18"/>
        <v>122</v>
      </c>
      <c r="B131" s="149" t="s">
        <v>177</v>
      </c>
      <c r="C131" s="21"/>
      <c r="D131" s="21"/>
      <c r="E131" s="135">
        <f t="shared" si="19"/>
        <v>0</v>
      </c>
      <c r="F131" s="135">
        <f t="shared" si="20"/>
        <v>0</v>
      </c>
      <c r="G131" s="146" t="str">
        <f t="shared" si="21"/>
        <v/>
      </c>
      <c r="H131" s="146">
        <f t="shared" si="22"/>
        <v>0</v>
      </c>
      <c r="I131" s="146" t="str">
        <f t="shared" si="23"/>
        <v>00</v>
      </c>
      <c r="J131" s="146" t="str">
        <f t="shared" si="24"/>
        <v>0</v>
      </c>
      <c r="K131" s="146" t="str">
        <f t="shared" si="25"/>
        <v>a000</v>
      </c>
      <c r="L131" s="146" t="e">
        <f t="shared" si="26"/>
        <v>#NAME?</v>
      </c>
      <c r="M131" s="146" t="str">
        <f t="shared" si="27"/>
        <v/>
      </c>
      <c r="N131" s="146">
        <f t="shared" si="28"/>
        <v>0</v>
      </c>
      <c r="O131" s="132" t="e">
        <f t="shared" si="16"/>
        <v>#N/A</v>
      </c>
      <c r="P131" s="132" t="b">
        <f t="shared" si="17"/>
        <v>1</v>
      </c>
      <c r="R131" s="146">
        <v>122</v>
      </c>
      <c r="S131" s="149" t="s">
        <v>12</v>
      </c>
      <c r="T131" s="21"/>
      <c r="U131" s="21"/>
      <c r="V131" s="146" t="str">
        <f t="shared" si="29"/>
        <v/>
      </c>
    </row>
    <row r="132" spans="1:22">
      <c r="A132" s="146">
        <f t="shared" si="18"/>
        <v>123</v>
      </c>
      <c r="B132" s="149" t="s">
        <v>177</v>
      </c>
      <c r="C132" s="21"/>
      <c r="D132" s="21"/>
      <c r="E132" s="135">
        <f t="shared" si="19"/>
        <v>0</v>
      </c>
      <c r="F132" s="135">
        <f t="shared" si="20"/>
        <v>0</v>
      </c>
      <c r="G132" s="146" t="str">
        <f t="shared" si="21"/>
        <v/>
      </c>
      <c r="H132" s="146">
        <f t="shared" si="22"/>
        <v>0</v>
      </c>
      <c r="I132" s="146" t="str">
        <f t="shared" si="23"/>
        <v>00</v>
      </c>
      <c r="J132" s="146" t="str">
        <f t="shared" si="24"/>
        <v>0</v>
      </c>
      <c r="K132" s="146" t="str">
        <f t="shared" si="25"/>
        <v>a000</v>
      </c>
      <c r="L132" s="146" t="e">
        <f t="shared" si="26"/>
        <v>#NAME?</v>
      </c>
      <c r="M132" s="146" t="str">
        <f t="shared" si="27"/>
        <v/>
      </c>
      <c r="N132" s="146">
        <f t="shared" si="28"/>
        <v>0</v>
      </c>
      <c r="O132" s="132" t="e">
        <f t="shared" si="16"/>
        <v>#N/A</v>
      </c>
      <c r="P132" s="132" t="b">
        <f t="shared" si="17"/>
        <v>1</v>
      </c>
      <c r="R132" s="146">
        <v>123</v>
      </c>
      <c r="S132" s="149" t="s">
        <v>12</v>
      </c>
      <c r="T132" s="21"/>
      <c r="U132" s="21"/>
      <c r="V132" s="146" t="str">
        <f t="shared" si="29"/>
        <v/>
      </c>
    </row>
    <row r="133" spans="1:22">
      <c r="A133" s="146">
        <f t="shared" si="18"/>
        <v>124</v>
      </c>
      <c r="B133" s="149" t="s">
        <v>177</v>
      </c>
      <c r="C133" s="21"/>
      <c r="D133" s="21"/>
      <c r="E133" s="135">
        <f t="shared" si="19"/>
        <v>0</v>
      </c>
      <c r="F133" s="135">
        <f t="shared" si="20"/>
        <v>0</v>
      </c>
      <c r="G133" s="146" t="str">
        <f t="shared" si="21"/>
        <v/>
      </c>
      <c r="H133" s="146">
        <f t="shared" si="22"/>
        <v>0</v>
      </c>
      <c r="I133" s="146" t="str">
        <f t="shared" si="23"/>
        <v>00</v>
      </c>
      <c r="J133" s="146" t="str">
        <f t="shared" si="24"/>
        <v>0</v>
      </c>
      <c r="K133" s="146" t="str">
        <f t="shared" si="25"/>
        <v>a000</v>
      </c>
      <c r="L133" s="146" t="e">
        <f t="shared" si="26"/>
        <v>#NAME?</v>
      </c>
      <c r="M133" s="146" t="str">
        <f t="shared" si="27"/>
        <v/>
      </c>
      <c r="N133" s="146">
        <f t="shared" si="28"/>
        <v>0</v>
      </c>
      <c r="O133" s="132" t="e">
        <f t="shared" si="16"/>
        <v>#N/A</v>
      </c>
      <c r="P133" s="132" t="b">
        <f t="shared" si="17"/>
        <v>1</v>
      </c>
      <c r="R133" s="146">
        <v>124</v>
      </c>
      <c r="S133" s="149" t="s">
        <v>12</v>
      </c>
      <c r="T133" s="21"/>
      <c r="U133" s="21"/>
      <c r="V133" s="146" t="str">
        <f t="shared" si="29"/>
        <v/>
      </c>
    </row>
    <row r="134" spans="1:22">
      <c r="A134" s="146">
        <f t="shared" si="18"/>
        <v>125</v>
      </c>
      <c r="B134" s="149" t="s">
        <v>177</v>
      </c>
      <c r="C134" s="21"/>
      <c r="D134" s="21"/>
      <c r="E134" s="135">
        <f t="shared" si="19"/>
        <v>0</v>
      </c>
      <c r="F134" s="135">
        <f t="shared" si="20"/>
        <v>0</v>
      </c>
      <c r="G134" s="146" t="str">
        <f t="shared" si="21"/>
        <v/>
      </c>
      <c r="H134" s="146">
        <f t="shared" si="22"/>
        <v>0</v>
      </c>
      <c r="I134" s="146" t="str">
        <f t="shared" si="23"/>
        <v>00</v>
      </c>
      <c r="J134" s="146" t="str">
        <f t="shared" si="24"/>
        <v>0</v>
      </c>
      <c r="K134" s="146" t="str">
        <f t="shared" si="25"/>
        <v>a000</v>
      </c>
      <c r="L134" s="146" t="e">
        <f t="shared" si="26"/>
        <v>#NAME?</v>
      </c>
      <c r="M134" s="146" t="str">
        <f t="shared" si="27"/>
        <v/>
      </c>
      <c r="N134" s="146">
        <f t="shared" si="28"/>
        <v>0</v>
      </c>
      <c r="O134" s="132" t="e">
        <f t="shared" si="16"/>
        <v>#N/A</v>
      </c>
      <c r="P134" s="132" t="b">
        <f t="shared" si="17"/>
        <v>1</v>
      </c>
      <c r="R134" s="146">
        <v>125</v>
      </c>
      <c r="S134" s="149" t="s">
        <v>12</v>
      </c>
      <c r="T134" s="21"/>
      <c r="U134" s="21"/>
      <c r="V134" s="146" t="str">
        <f t="shared" si="29"/>
        <v/>
      </c>
    </row>
    <row r="135" spans="1:22">
      <c r="A135" s="146">
        <f t="shared" si="18"/>
        <v>126</v>
      </c>
      <c r="B135" s="149" t="s">
        <v>177</v>
      </c>
      <c r="C135" s="21"/>
      <c r="D135" s="21"/>
      <c r="E135" s="135">
        <f t="shared" si="19"/>
        <v>0</v>
      </c>
      <c r="F135" s="135">
        <f t="shared" si="20"/>
        <v>0</v>
      </c>
      <c r="G135" s="146" t="str">
        <f t="shared" si="21"/>
        <v/>
      </c>
      <c r="H135" s="146">
        <f t="shared" si="22"/>
        <v>0</v>
      </c>
      <c r="I135" s="146" t="str">
        <f t="shared" si="23"/>
        <v>00</v>
      </c>
      <c r="J135" s="146" t="str">
        <f t="shared" si="24"/>
        <v>0</v>
      </c>
      <c r="K135" s="146" t="str">
        <f t="shared" si="25"/>
        <v>a000</v>
      </c>
      <c r="L135" s="146" t="e">
        <f t="shared" si="26"/>
        <v>#NAME?</v>
      </c>
      <c r="M135" s="146" t="str">
        <f t="shared" si="27"/>
        <v/>
      </c>
      <c r="N135" s="146">
        <f t="shared" si="28"/>
        <v>0</v>
      </c>
      <c r="O135" s="132" t="e">
        <f t="shared" si="16"/>
        <v>#N/A</v>
      </c>
      <c r="P135" s="132" t="b">
        <f t="shared" si="17"/>
        <v>1</v>
      </c>
      <c r="R135" s="146">
        <v>126</v>
      </c>
      <c r="S135" s="149" t="s">
        <v>12</v>
      </c>
      <c r="T135" s="21"/>
      <c r="U135" s="21"/>
      <c r="V135" s="146" t="str">
        <f t="shared" si="29"/>
        <v/>
      </c>
    </row>
    <row r="136" spans="1:22">
      <c r="A136" s="146">
        <f t="shared" si="18"/>
        <v>127</v>
      </c>
      <c r="B136" s="149" t="s">
        <v>177</v>
      </c>
      <c r="C136" s="21"/>
      <c r="D136" s="21"/>
      <c r="E136" s="135">
        <f t="shared" si="19"/>
        <v>0</v>
      </c>
      <c r="F136" s="135">
        <f t="shared" si="20"/>
        <v>0</v>
      </c>
      <c r="G136" s="146" t="str">
        <f t="shared" si="21"/>
        <v/>
      </c>
      <c r="H136" s="146">
        <f t="shared" si="22"/>
        <v>0</v>
      </c>
      <c r="I136" s="146" t="str">
        <f t="shared" si="23"/>
        <v>00</v>
      </c>
      <c r="J136" s="146" t="str">
        <f t="shared" si="24"/>
        <v>0</v>
      </c>
      <c r="K136" s="146" t="str">
        <f t="shared" si="25"/>
        <v>a000</v>
      </c>
      <c r="L136" s="146" t="e">
        <f t="shared" si="26"/>
        <v>#NAME?</v>
      </c>
      <c r="M136" s="146" t="str">
        <f t="shared" si="27"/>
        <v/>
      </c>
      <c r="N136" s="146">
        <f t="shared" si="28"/>
        <v>0</v>
      </c>
      <c r="O136" s="132" t="e">
        <f t="shared" si="16"/>
        <v>#N/A</v>
      </c>
      <c r="P136" s="132" t="b">
        <f t="shared" si="17"/>
        <v>1</v>
      </c>
      <c r="R136" s="146">
        <v>127</v>
      </c>
      <c r="S136" s="149" t="s">
        <v>12</v>
      </c>
      <c r="T136" s="21"/>
      <c r="U136" s="21"/>
      <c r="V136" s="146" t="str">
        <f t="shared" si="29"/>
        <v/>
      </c>
    </row>
    <row r="137" spans="1:22">
      <c r="A137" s="146">
        <f t="shared" si="18"/>
        <v>128</v>
      </c>
      <c r="B137" s="149" t="s">
        <v>177</v>
      </c>
      <c r="C137" s="21"/>
      <c r="D137" s="21"/>
      <c r="E137" s="135">
        <f t="shared" si="19"/>
        <v>0</v>
      </c>
      <c r="F137" s="135">
        <f t="shared" si="20"/>
        <v>0</v>
      </c>
      <c r="G137" s="146" t="str">
        <f t="shared" si="21"/>
        <v/>
      </c>
      <c r="H137" s="146">
        <f t="shared" si="22"/>
        <v>0</v>
      </c>
      <c r="I137" s="146" t="str">
        <f t="shared" si="23"/>
        <v>00</v>
      </c>
      <c r="J137" s="146" t="str">
        <f t="shared" si="24"/>
        <v>0</v>
      </c>
      <c r="K137" s="146" t="str">
        <f t="shared" si="25"/>
        <v>a000</v>
      </c>
      <c r="L137" s="146" t="e">
        <f t="shared" si="26"/>
        <v>#NAME?</v>
      </c>
      <c r="M137" s="146" t="str">
        <f t="shared" si="27"/>
        <v/>
      </c>
      <c r="N137" s="146">
        <f t="shared" si="28"/>
        <v>0</v>
      </c>
      <c r="O137" s="132" t="e">
        <f t="shared" si="16"/>
        <v>#N/A</v>
      </c>
      <c r="P137" s="132" t="b">
        <f t="shared" si="17"/>
        <v>1</v>
      </c>
      <c r="R137" s="146">
        <v>128</v>
      </c>
      <c r="S137" s="149" t="s">
        <v>12</v>
      </c>
      <c r="T137" s="21"/>
      <c r="U137" s="21"/>
      <c r="V137" s="146" t="str">
        <f t="shared" si="29"/>
        <v/>
      </c>
    </row>
    <row r="138" spans="1:22">
      <c r="A138" s="146">
        <f t="shared" si="18"/>
        <v>129</v>
      </c>
      <c r="B138" s="149" t="s">
        <v>177</v>
      </c>
      <c r="C138" s="21"/>
      <c r="D138" s="21"/>
      <c r="E138" s="135">
        <f t="shared" si="19"/>
        <v>0</v>
      </c>
      <c r="F138" s="135">
        <f t="shared" si="20"/>
        <v>0</v>
      </c>
      <c r="G138" s="146" t="str">
        <f t="shared" si="21"/>
        <v/>
      </c>
      <c r="H138" s="146">
        <f t="shared" si="22"/>
        <v>0</v>
      </c>
      <c r="I138" s="146" t="str">
        <f t="shared" si="23"/>
        <v>00</v>
      </c>
      <c r="J138" s="146" t="str">
        <f t="shared" si="24"/>
        <v>0</v>
      </c>
      <c r="K138" s="146" t="str">
        <f t="shared" si="25"/>
        <v>a000</v>
      </c>
      <c r="L138" s="146" t="e">
        <f t="shared" si="26"/>
        <v>#NAME?</v>
      </c>
      <c r="M138" s="146" t="str">
        <f t="shared" si="27"/>
        <v/>
      </c>
      <c r="N138" s="146">
        <f t="shared" si="28"/>
        <v>0</v>
      </c>
      <c r="O138" s="132" t="e">
        <f t="shared" ref="O138:O201" si="30">IF(B138="A",MATCH(C138,ﾁｰﾑA番号表,0),IF(B138="b",MATCH(C138,ﾁｰﾑB番号表,0),""))</f>
        <v>#N/A</v>
      </c>
      <c r="P138" s="132" t="b">
        <f t="shared" si="17"/>
        <v>1</v>
      </c>
      <c r="R138" s="146">
        <v>129</v>
      </c>
      <c r="S138" s="149" t="s">
        <v>12</v>
      </c>
      <c r="T138" s="21"/>
      <c r="U138" s="21"/>
      <c r="V138" s="146" t="str">
        <f t="shared" si="29"/>
        <v/>
      </c>
    </row>
    <row r="139" spans="1:22">
      <c r="A139" s="146">
        <f t="shared" si="18"/>
        <v>130</v>
      </c>
      <c r="B139" s="149" t="s">
        <v>177</v>
      </c>
      <c r="C139" s="21"/>
      <c r="D139" s="21"/>
      <c r="E139" s="135">
        <f t="shared" si="19"/>
        <v>0</v>
      </c>
      <c r="F139" s="135">
        <f t="shared" si="20"/>
        <v>0</v>
      </c>
      <c r="G139" s="146" t="str">
        <f t="shared" si="21"/>
        <v/>
      </c>
      <c r="H139" s="146">
        <f t="shared" si="22"/>
        <v>0</v>
      </c>
      <c r="I139" s="146" t="str">
        <f t="shared" si="23"/>
        <v>00</v>
      </c>
      <c r="J139" s="146" t="str">
        <f t="shared" si="24"/>
        <v>0</v>
      </c>
      <c r="K139" s="146" t="str">
        <f t="shared" si="25"/>
        <v>a000</v>
      </c>
      <c r="L139" s="146" t="e">
        <f t="shared" si="26"/>
        <v>#NAME?</v>
      </c>
      <c r="M139" s="146" t="str">
        <f t="shared" si="27"/>
        <v/>
      </c>
      <c r="N139" s="146">
        <f t="shared" si="28"/>
        <v>0</v>
      </c>
      <c r="O139" s="132" t="e">
        <f t="shared" si="30"/>
        <v>#N/A</v>
      </c>
      <c r="P139" s="132" t="b">
        <f t="shared" ref="P139:P202" si="31">ISNA(O139)</f>
        <v>1</v>
      </c>
      <c r="R139" s="146">
        <v>130</v>
      </c>
      <c r="S139" s="149" t="s">
        <v>12</v>
      </c>
      <c r="T139" s="21"/>
      <c r="U139" s="21"/>
      <c r="V139" s="146" t="str">
        <f t="shared" si="29"/>
        <v/>
      </c>
    </row>
    <row r="140" spans="1:22">
      <c r="A140" s="146">
        <f t="shared" ref="A140:A203" si="32">IF(B140="",A139+1,IF(F140=F139,A139+1,1))</f>
        <v>131</v>
      </c>
      <c r="B140" s="149" t="s">
        <v>177</v>
      </c>
      <c r="C140" s="21"/>
      <c r="D140" s="21"/>
      <c r="E140" s="135">
        <f t="shared" ref="E140:E203" si="33">IF(B140="","",E139)</f>
        <v>0</v>
      </c>
      <c r="F140" s="135">
        <f t="shared" ref="F140:F203" si="34">IF(B140="","",F139)</f>
        <v>0</v>
      </c>
      <c r="G140" s="146" t="str">
        <f t="shared" ref="G140:G203" si="35">IF(C140="","",IF(AND(B140="a",D140&lt;4),G139+D140,G139))</f>
        <v/>
      </c>
      <c r="H140" s="146">
        <f t="shared" ref="H140:H203" si="36">IF(B140="","",IF(AND(B140="b",D140&lt;4),H139+D140,H139))</f>
        <v>0</v>
      </c>
      <c r="I140" s="146" t="str">
        <f t="shared" ref="I140:I203" si="37">IF(B140="","",IF(C140&lt;10,"0"&amp;FIXED(C140,0,0),FIXED(C140,0,0)))</f>
        <v>00</v>
      </c>
      <c r="J140" s="146" t="str">
        <f t="shared" ref="J140:J203" si="38">IF(B140="","",IF(D140&gt;3,D140,FIXED(D140,0,0)))</f>
        <v>0</v>
      </c>
      <c r="K140" s="146" t="str">
        <f t="shared" ref="K140:K203" si="39">B140&amp;I140&amp;J140</f>
        <v>a000</v>
      </c>
      <c r="L140" s="146" t="e">
        <f t="shared" ref="L140:L203" si="40">IF(B140="","",IF(F140&lt;5,競技時間*(F140-1)+(競技時間-E140),競技時間*4+延長時間*(F140-5)+(延長時間-E140)))</f>
        <v>#NAME?</v>
      </c>
      <c r="M140" s="146" t="str">
        <f t="shared" ref="M140:M203" si="41">G140</f>
        <v/>
      </c>
      <c r="N140" s="146">
        <f t="shared" ref="N140:N203" si="42">H140</f>
        <v>0</v>
      </c>
      <c r="O140" s="132" t="e">
        <f t="shared" si="30"/>
        <v>#N/A</v>
      </c>
      <c r="P140" s="132" t="b">
        <f t="shared" si="31"/>
        <v>1</v>
      </c>
      <c r="R140" s="146">
        <v>131</v>
      </c>
      <c r="S140" s="149" t="s">
        <v>12</v>
      </c>
      <c r="T140" s="21"/>
      <c r="U140" s="21"/>
      <c r="V140" s="146" t="str">
        <f t="shared" ref="V140:V203" si="43">IF(T140="","",IF(AND(S140="b",U140&lt;4),V139+U140,V139))</f>
        <v/>
      </c>
    </row>
    <row r="141" spans="1:22">
      <c r="A141" s="146">
        <f t="shared" si="32"/>
        <v>132</v>
      </c>
      <c r="B141" s="149" t="s">
        <v>177</v>
      </c>
      <c r="C141" s="21"/>
      <c r="D141" s="21"/>
      <c r="E141" s="135">
        <f t="shared" si="33"/>
        <v>0</v>
      </c>
      <c r="F141" s="135">
        <f t="shared" si="34"/>
        <v>0</v>
      </c>
      <c r="G141" s="146" t="str">
        <f t="shared" si="35"/>
        <v/>
      </c>
      <c r="H141" s="146">
        <f t="shared" si="36"/>
        <v>0</v>
      </c>
      <c r="I141" s="146" t="str">
        <f t="shared" si="37"/>
        <v>00</v>
      </c>
      <c r="J141" s="146" t="str">
        <f t="shared" si="38"/>
        <v>0</v>
      </c>
      <c r="K141" s="146" t="str">
        <f t="shared" si="39"/>
        <v>a000</v>
      </c>
      <c r="L141" s="146" t="e">
        <f t="shared" si="40"/>
        <v>#NAME?</v>
      </c>
      <c r="M141" s="146" t="str">
        <f t="shared" si="41"/>
        <v/>
      </c>
      <c r="N141" s="146">
        <f t="shared" si="42"/>
        <v>0</v>
      </c>
      <c r="O141" s="132" t="e">
        <f t="shared" si="30"/>
        <v>#N/A</v>
      </c>
      <c r="P141" s="132" t="b">
        <f t="shared" si="31"/>
        <v>1</v>
      </c>
      <c r="R141" s="146">
        <v>132</v>
      </c>
      <c r="S141" s="149" t="s">
        <v>12</v>
      </c>
      <c r="T141" s="21"/>
      <c r="U141" s="21"/>
      <c r="V141" s="146" t="str">
        <f t="shared" si="43"/>
        <v/>
      </c>
    </row>
    <row r="142" spans="1:22">
      <c r="A142" s="146">
        <f t="shared" si="32"/>
        <v>133</v>
      </c>
      <c r="B142" s="149" t="s">
        <v>177</v>
      </c>
      <c r="C142" s="21"/>
      <c r="D142" s="21"/>
      <c r="E142" s="135">
        <f t="shared" si="33"/>
        <v>0</v>
      </c>
      <c r="F142" s="135">
        <f t="shared" si="34"/>
        <v>0</v>
      </c>
      <c r="G142" s="146" t="str">
        <f t="shared" si="35"/>
        <v/>
      </c>
      <c r="H142" s="146">
        <f t="shared" si="36"/>
        <v>0</v>
      </c>
      <c r="I142" s="146" t="str">
        <f t="shared" si="37"/>
        <v>00</v>
      </c>
      <c r="J142" s="146" t="str">
        <f t="shared" si="38"/>
        <v>0</v>
      </c>
      <c r="K142" s="146" t="str">
        <f t="shared" si="39"/>
        <v>a000</v>
      </c>
      <c r="L142" s="146" t="e">
        <f t="shared" si="40"/>
        <v>#NAME?</v>
      </c>
      <c r="M142" s="146" t="str">
        <f t="shared" si="41"/>
        <v/>
      </c>
      <c r="N142" s="146">
        <f t="shared" si="42"/>
        <v>0</v>
      </c>
      <c r="O142" s="132" t="e">
        <f t="shared" si="30"/>
        <v>#N/A</v>
      </c>
      <c r="P142" s="132" t="b">
        <f t="shared" si="31"/>
        <v>1</v>
      </c>
      <c r="R142" s="146">
        <v>133</v>
      </c>
      <c r="S142" s="149" t="s">
        <v>12</v>
      </c>
      <c r="T142" s="21"/>
      <c r="U142" s="21"/>
      <c r="V142" s="146" t="str">
        <f t="shared" si="43"/>
        <v/>
      </c>
    </row>
    <row r="143" spans="1:22">
      <c r="A143" s="146">
        <f t="shared" si="32"/>
        <v>134</v>
      </c>
      <c r="B143" s="149" t="s">
        <v>177</v>
      </c>
      <c r="C143" s="21"/>
      <c r="D143" s="21"/>
      <c r="E143" s="135">
        <f t="shared" si="33"/>
        <v>0</v>
      </c>
      <c r="F143" s="135">
        <f t="shared" si="34"/>
        <v>0</v>
      </c>
      <c r="G143" s="146" t="str">
        <f t="shared" si="35"/>
        <v/>
      </c>
      <c r="H143" s="146">
        <f t="shared" si="36"/>
        <v>0</v>
      </c>
      <c r="I143" s="146" t="str">
        <f t="shared" si="37"/>
        <v>00</v>
      </c>
      <c r="J143" s="146" t="str">
        <f t="shared" si="38"/>
        <v>0</v>
      </c>
      <c r="K143" s="146" t="str">
        <f t="shared" si="39"/>
        <v>a000</v>
      </c>
      <c r="L143" s="146" t="e">
        <f t="shared" si="40"/>
        <v>#NAME?</v>
      </c>
      <c r="M143" s="146" t="str">
        <f t="shared" si="41"/>
        <v/>
      </c>
      <c r="N143" s="146">
        <f t="shared" si="42"/>
        <v>0</v>
      </c>
      <c r="O143" s="132" t="e">
        <f t="shared" si="30"/>
        <v>#N/A</v>
      </c>
      <c r="P143" s="132" t="b">
        <f t="shared" si="31"/>
        <v>1</v>
      </c>
      <c r="R143" s="146">
        <v>134</v>
      </c>
      <c r="S143" s="149" t="s">
        <v>12</v>
      </c>
      <c r="T143" s="21"/>
      <c r="U143" s="21"/>
      <c r="V143" s="146" t="str">
        <f t="shared" si="43"/>
        <v/>
      </c>
    </row>
    <row r="144" spans="1:22">
      <c r="A144" s="146">
        <f t="shared" si="32"/>
        <v>135</v>
      </c>
      <c r="B144" s="149" t="s">
        <v>177</v>
      </c>
      <c r="C144" s="21"/>
      <c r="D144" s="21"/>
      <c r="E144" s="135">
        <f t="shared" si="33"/>
        <v>0</v>
      </c>
      <c r="F144" s="135">
        <f t="shared" si="34"/>
        <v>0</v>
      </c>
      <c r="G144" s="146" t="str">
        <f t="shared" si="35"/>
        <v/>
      </c>
      <c r="H144" s="146">
        <f t="shared" si="36"/>
        <v>0</v>
      </c>
      <c r="I144" s="146" t="str">
        <f t="shared" si="37"/>
        <v>00</v>
      </c>
      <c r="J144" s="146" t="str">
        <f t="shared" si="38"/>
        <v>0</v>
      </c>
      <c r="K144" s="146" t="str">
        <f t="shared" si="39"/>
        <v>a000</v>
      </c>
      <c r="L144" s="146" t="e">
        <f t="shared" si="40"/>
        <v>#NAME?</v>
      </c>
      <c r="M144" s="146" t="str">
        <f t="shared" si="41"/>
        <v/>
      </c>
      <c r="N144" s="146">
        <f t="shared" si="42"/>
        <v>0</v>
      </c>
      <c r="O144" s="132" t="e">
        <f t="shared" si="30"/>
        <v>#N/A</v>
      </c>
      <c r="P144" s="132" t="b">
        <f t="shared" si="31"/>
        <v>1</v>
      </c>
      <c r="R144" s="146">
        <v>135</v>
      </c>
      <c r="S144" s="149" t="s">
        <v>12</v>
      </c>
      <c r="T144" s="21"/>
      <c r="U144" s="21"/>
      <c r="V144" s="146" t="str">
        <f t="shared" si="43"/>
        <v/>
      </c>
    </row>
    <row r="145" spans="1:22">
      <c r="A145" s="146">
        <f t="shared" si="32"/>
        <v>136</v>
      </c>
      <c r="B145" s="149" t="s">
        <v>177</v>
      </c>
      <c r="C145" s="21"/>
      <c r="D145" s="21"/>
      <c r="E145" s="135">
        <f t="shared" si="33"/>
        <v>0</v>
      </c>
      <c r="F145" s="135">
        <f t="shared" si="34"/>
        <v>0</v>
      </c>
      <c r="G145" s="146" t="str">
        <f t="shared" si="35"/>
        <v/>
      </c>
      <c r="H145" s="146">
        <f t="shared" si="36"/>
        <v>0</v>
      </c>
      <c r="I145" s="146" t="str">
        <f t="shared" si="37"/>
        <v>00</v>
      </c>
      <c r="J145" s="146" t="str">
        <f t="shared" si="38"/>
        <v>0</v>
      </c>
      <c r="K145" s="146" t="str">
        <f t="shared" si="39"/>
        <v>a000</v>
      </c>
      <c r="L145" s="146" t="e">
        <f t="shared" si="40"/>
        <v>#NAME?</v>
      </c>
      <c r="M145" s="146" t="str">
        <f t="shared" si="41"/>
        <v/>
      </c>
      <c r="N145" s="146">
        <f t="shared" si="42"/>
        <v>0</v>
      </c>
      <c r="O145" s="132" t="e">
        <f t="shared" si="30"/>
        <v>#N/A</v>
      </c>
      <c r="P145" s="132" t="b">
        <f t="shared" si="31"/>
        <v>1</v>
      </c>
      <c r="R145" s="146">
        <v>136</v>
      </c>
      <c r="S145" s="149" t="s">
        <v>12</v>
      </c>
      <c r="T145" s="21"/>
      <c r="U145" s="21"/>
      <c r="V145" s="146" t="str">
        <f t="shared" si="43"/>
        <v/>
      </c>
    </row>
    <row r="146" spans="1:22">
      <c r="A146" s="146">
        <f t="shared" si="32"/>
        <v>137</v>
      </c>
      <c r="B146" s="149" t="s">
        <v>177</v>
      </c>
      <c r="C146" s="21"/>
      <c r="D146" s="21"/>
      <c r="E146" s="135">
        <f t="shared" si="33"/>
        <v>0</v>
      </c>
      <c r="F146" s="135">
        <f t="shared" si="34"/>
        <v>0</v>
      </c>
      <c r="G146" s="146" t="str">
        <f t="shared" si="35"/>
        <v/>
      </c>
      <c r="H146" s="146">
        <f t="shared" si="36"/>
        <v>0</v>
      </c>
      <c r="I146" s="146" t="str">
        <f t="shared" si="37"/>
        <v>00</v>
      </c>
      <c r="J146" s="146" t="str">
        <f t="shared" si="38"/>
        <v>0</v>
      </c>
      <c r="K146" s="146" t="str">
        <f t="shared" si="39"/>
        <v>a000</v>
      </c>
      <c r="L146" s="146" t="e">
        <f t="shared" si="40"/>
        <v>#NAME?</v>
      </c>
      <c r="M146" s="146" t="str">
        <f t="shared" si="41"/>
        <v/>
      </c>
      <c r="N146" s="146">
        <f t="shared" si="42"/>
        <v>0</v>
      </c>
      <c r="O146" s="132" t="e">
        <f t="shared" si="30"/>
        <v>#N/A</v>
      </c>
      <c r="P146" s="132" t="b">
        <f t="shared" si="31"/>
        <v>1</v>
      </c>
      <c r="R146" s="146">
        <v>137</v>
      </c>
      <c r="S146" s="149" t="s">
        <v>12</v>
      </c>
      <c r="T146" s="21"/>
      <c r="U146" s="21"/>
      <c r="V146" s="146" t="str">
        <f t="shared" si="43"/>
        <v/>
      </c>
    </row>
    <row r="147" spans="1:22">
      <c r="A147" s="146">
        <f t="shared" si="32"/>
        <v>138</v>
      </c>
      <c r="B147" s="149" t="s">
        <v>177</v>
      </c>
      <c r="C147" s="21"/>
      <c r="D147" s="21"/>
      <c r="E147" s="135">
        <f t="shared" si="33"/>
        <v>0</v>
      </c>
      <c r="F147" s="135">
        <f t="shared" si="34"/>
        <v>0</v>
      </c>
      <c r="G147" s="146" t="str">
        <f t="shared" si="35"/>
        <v/>
      </c>
      <c r="H147" s="146">
        <f t="shared" si="36"/>
        <v>0</v>
      </c>
      <c r="I147" s="146" t="str">
        <f t="shared" si="37"/>
        <v>00</v>
      </c>
      <c r="J147" s="146" t="str">
        <f t="shared" si="38"/>
        <v>0</v>
      </c>
      <c r="K147" s="146" t="str">
        <f t="shared" si="39"/>
        <v>a000</v>
      </c>
      <c r="L147" s="146" t="e">
        <f t="shared" si="40"/>
        <v>#NAME?</v>
      </c>
      <c r="M147" s="146" t="str">
        <f t="shared" si="41"/>
        <v/>
      </c>
      <c r="N147" s="146">
        <f t="shared" si="42"/>
        <v>0</v>
      </c>
      <c r="O147" s="132" t="e">
        <f t="shared" si="30"/>
        <v>#N/A</v>
      </c>
      <c r="P147" s="132" t="b">
        <f t="shared" si="31"/>
        <v>1</v>
      </c>
      <c r="R147" s="146">
        <v>138</v>
      </c>
      <c r="S147" s="149" t="s">
        <v>12</v>
      </c>
      <c r="T147" s="21"/>
      <c r="U147" s="21"/>
      <c r="V147" s="146" t="str">
        <f t="shared" si="43"/>
        <v/>
      </c>
    </row>
    <row r="148" spans="1:22">
      <c r="A148" s="146">
        <f t="shared" si="32"/>
        <v>139</v>
      </c>
      <c r="B148" s="149" t="s">
        <v>177</v>
      </c>
      <c r="C148" s="21"/>
      <c r="D148" s="21"/>
      <c r="E148" s="135">
        <f t="shared" si="33"/>
        <v>0</v>
      </c>
      <c r="F148" s="135">
        <f t="shared" si="34"/>
        <v>0</v>
      </c>
      <c r="G148" s="146" t="str">
        <f t="shared" si="35"/>
        <v/>
      </c>
      <c r="H148" s="146">
        <f t="shared" si="36"/>
        <v>0</v>
      </c>
      <c r="I148" s="146" t="str">
        <f t="shared" si="37"/>
        <v>00</v>
      </c>
      <c r="J148" s="146" t="str">
        <f t="shared" si="38"/>
        <v>0</v>
      </c>
      <c r="K148" s="146" t="str">
        <f t="shared" si="39"/>
        <v>a000</v>
      </c>
      <c r="L148" s="146" t="e">
        <f t="shared" si="40"/>
        <v>#NAME?</v>
      </c>
      <c r="M148" s="146" t="str">
        <f t="shared" si="41"/>
        <v/>
      </c>
      <c r="N148" s="146">
        <f t="shared" si="42"/>
        <v>0</v>
      </c>
      <c r="O148" s="132" t="e">
        <f t="shared" si="30"/>
        <v>#N/A</v>
      </c>
      <c r="P148" s="132" t="b">
        <f t="shared" si="31"/>
        <v>1</v>
      </c>
      <c r="R148" s="146">
        <v>139</v>
      </c>
      <c r="S148" s="149" t="s">
        <v>12</v>
      </c>
      <c r="T148" s="21"/>
      <c r="U148" s="21"/>
      <c r="V148" s="146" t="str">
        <f t="shared" si="43"/>
        <v/>
      </c>
    </row>
    <row r="149" spans="1:22">
      <c r="A149" s="146">
        <f t="shared" si="32"/>
        <v>140</v>
      </c>
      <c r="B149" s="149" t="s">
        <v>177</v>
      </c>
      <c r="C149" s="21"/>
      <c r="D149" s="21"/>
      <c r="E149" s="135">
        <f t="shared" si="33"/>
        <v>0</v>
      </c>
      <c r="F149" s="135">
        <f t="shared" si="34"/>
        <v>0</v>
      </c>
      <c r="G149" s="146" t="str">
        <f t="shared" si="35"/>
        <v/>
      </c>
      <c r="H149" s="146">
        <f t="shared" si="36"/>
        <v>0</v>
      </c>
      <c r="I149" s="146" t="str">
        <f t="shared" si="37"/>
        <v>00</v>
      </c>
      <c r="J149" s="146" t="str">
        <f t="shared" si="38"/>
        <v>0</v>
      </c>
      <c r="K149" s="146" t="str">
        <f t="shared" si="39"/>
        <v>a000</v>
      </c>
      <c r="L149" s="146" t="e">
        <f t="shared" si="40"/>
        <v>#NAME?</v>
      </c>
      <c r="M149" s="146" t="str">
        <f t="shared" si="41"/>
        <v/>
      </c>
      <c r="N149" s="146">
        <f t="shared" si="42"/>
        <v>0</v>
      </c>
      <c r="O149" s="132" t="e">
        <f t="shared" si="30"/>
        <v>#N/A</v>
      </c>
      <c r="P149" s="132" t="b">
        <f t="shared" si="31"/>
        <v>1</v>
      </c>
      <c r="R149" s="146">
        <v>140</v>
      </c>
      <c r="S149" s="149" t="s">
        <v>12</v>
      </c>
      <c r="T149" s="21"/>
      <c r="U149" s="21"/>
      <c r="V149" s="146" t="str">
        <f t="shared" si="43"/>
        <v/>
      </c>
    </row>
    <row r="150" spans="1:22">
      <c r="A150" s="146">
        <f t="shared" si="32"/>
        <v>141</v>
      </c>
      <c r="B150" s="149" t="s">
        <v>177</v>
      </c>
      <c r="C150" s="21"/>
      <c r="D150" s="21"/>
      <c r="E150" s="135">
        <f t="shared" si="33"/>
        <v>0</v>
      </c>
      <c r="F150" s="135">
        <f t="shared" si="34"/>
        <v>0</v>
      </c>
      <c r="G150" s="146" t="str">
        <f t="shared" si="35"/>
        <v/>
      </c>
      <c r="H150" s="146">
        <f t="shared" si="36"/>
        <v>0</v>
      </c>
      <c r="I150" s="146" t="str">
        <f t="shared" si="37"/>
        <v>00</v>
      </c>
      <c r="J150" s="146" t="str">
        <f t="shared" si="38"/>
        <v>0</v>
      </c>
      <c r="K150" s="146" t="str">
        <f t="shared" si="39"/>
        <v>a000</v>
      </c>
      <c r="L150" s="146" t="e">
        <f t="shared" si="40"/>
        <v>#NAME?</v>
      </c>
      <c r="M150" s="146" t="str">
        <f t="shared" si="41"/>
        <v/>
      </c>
      <c r="N150" s="146">
        <f t="shared" si="42"/>
        <v>0</v>
      </c>
      <c r="O150" s="132" t="e">
        <f t="shared" si="30"/>
        <v>#N/A</v>
      </c>
      <c r="P150" s="132" t="b">
        <f t="shared" si="31"/>
        <v>1</v>
      </c>
      <c r="R150" s="146">
        <v>141</v>
      </c>
      <c r="S150" s="149" t="s">
        <v>12</v>
      </c>
      <c r="T150" s="21"/>
      <c r="U150" s="21"/>
      <c r="V150" s="146" t="str">
        <f t="shared" si="43"/>
        <v/>
      </c>
    </row>
    <row r="151" spans="1:22">
      <c r="A151" s="146">
        <f t="shared" si="32"/>
        <v>142</v>
      </c>
      <c r="B151" s="149" t="s">
        <v>177</v>
      </c>
      <c r="C151" s="21"/>
      <c r="D151" s="21"/>
      <c r="E151" s="135">
        <f t="shared" si="33"/>
        <v>0</v>
      </c>
      <c r="F151" s="135">
        <f t="shared" si="34"/>
        <v>0</v>
      </c>
      <c r="G151" s="146" t="str">
        <f t="shared" si="35"/>
        <v/>
      </c>
      <c r="H151" s="146">
        <f t="shared" si="36"/>
        <v>0</v>
      </c>
      <c r="I151" s="146" t="str">
        <f t="shared" si="37"/>
        <v>00</v>
      </c>
      <c r="J151" s="146" t="str">
        <f t="shared" si="38"/>
        <v>0</v>
      </c>
      <c r="K151" s="146" t="str">
        <f t="shared" si="39"/>
        <v>a000</v>
      </c>
      <c r="L151" s="146" t="e">
        <f t="shared" si="40"/>
        <v>#NAME?</v>
      </c>
      <c r="M151" s="146" t="str">
        <f t="shared" si="41"/>
        <v/>
      </c>
      <c r="N151" s="146">
        <f t="shared" si="42"/>
        <v>0</v>
      </c>
      <c r="O151" s="132" t="e">
        <f t="shared" si="30"/>
        <v>#N/A</v>
      </c>
      <c r="P151" s="132" t="b">
        <f t="shared" si="31"/>
        <v>1</v>
      </c>
      <c r="R151" s="146">
        <v>142</v>
      </c>
      <c r="S151" s="149" t="s">
        <v>12</v>
      </c>
      <c r="T151" s="21"/>
      <c r="U151" s="21"/>
      <c r="V151" s="146" t="str">
        <f t="shared" si="43"/>
        <v/>
      </c>
    </row>
    <row r="152" spans="1:22">
      <c r="A152" s="146">
        <f t="shared" si="32"/>
        <v>143</v>
      </c>
      <c r="B152" s="149" t="s">
        <v>177</v>
      </c>
      <c r="C152" s="21"/>
      <c r="D152" s="21"/>
      <c r="E152" s="135">
        <f t="shared" si="33"/>
        <v>0</v>
      </c>
      <c r="F152" s="135">
        <f t="shared" si="34"/>
        <v>0</v>
      </c>
      <c r="G152" s="146" t="str">
        <f t="shared" si="35"/>
        <v/>
      </c>
      <c r="H152" s="146">
        <f t="shared" si="36"/>
        <v>0</v>
      </c>
      <c r="I152" s="146" t="str">
        <f t="shared" si="37"/>
        <v>00</v>
      </c>
      <c r="J152" s="146" t="str">
        <f t="shared" si="38"/>
        <v>0</v>
      </c>
      <c r="K152" s="146" t="str">
        <f t="shared" si="39"/>
        <v>a000</v>
      </c>
      <c r="L152" s="146" t="e">
        <f t="shared" si="40"/>
        <v>#NAME?</v>
      </c>
      <c r="M152" s="146" t="str">
        <f t="shared" si="41"/>
        <v/>
      </c>
      <c r="N152" s="146">
        <f t="shared" si="42"/>
        <v>0</v>
      </c>
      <c r="O152" s="132" t="e">
        <f t="shared" si="30"/>
        <v>#N/A</v>
      </c>
      <c r="P152" s="132" t="b">
        <f t="shared" si="31"/>
        <v>1</v>
      </c>
      <c r="R152" s="146">
        <v>143</v>
      </c>
      <c r="S152" s="149" t="s">
        <v>12</v>
      </c>
      <c r="T152" s="21"/>
      <c r="U152" s="21"/>
      <c r="V152" s="146" t="str">
        <f t="shared" si="43"/>
        <v/>
      </c>
    </row>
    <row r="153" spans="1:22">
      <c r="A153" s="146">
        <f t="shared" si="32"/>
        <v>144</v>
      </c>
      <c r="B153" s="149" t="s">
        <v>177</v>
      </c>
      <c r="C153" s="21"/>
      <c r="D153" s="21"/>
      <c r="E153" s="135">
        <f t="shared" si="33"/>
        <v>0</v>
      </c>
      <c r="F153" s="135">
        <f t="shared" si="34"/>
        <v>0</v>
      </c>
      <c r="G153" s="146" t="str">
        <f t="shared" si="35"/>
        <v/>
      </c>
      <c r="H153" s="146">
        <f t="shared" si="36"/>
        <v>0</v>
      </c>
      <c r="I153" s="146" t="str">
        <f t="shared" si="37"/>
        <v>00</v>
      </c>
      <c r="J153" s="146" t="str">
        <f t="shared" si="38"/>
        <v>0</v>
      </c>
      <c r="K153" s="146" t="str">
        <f t="shared" si="39"/>
        <v>a000</v>
      </c>
      <c r="L153" s="146" t="e">
        <f t="shared" si="40"/>
        <v>#NAME?</v>
      </c>
      <c r="M153" s="146" t="str">
        <f t="shared" si="41"/>
        <v/>
      </c>
      <c r="N153" s="146">
        <f t="shared" si="42"/>
        <v>0</v>
      </c>
      <c r="O153" s="132" t="e">
        <f t="shared" si="30"/>
        <v>#N/A</v>
      </c>
      <c r="P153" s="132" t="b">
        <f t="shared" si="31"/>
        <v>1</v>
      </c>
      <c r="R153" s="146">
        <v>144</v>
      </c>
      <c r="S153" s="149" t="s">
        <v>12</v>
      </c>
      <c r="T153" s="21"/>
      <c r="U153" s="21"/>
      <c r="V153" s="146" t="str">
        <f t="shared" si="43"/>
        <v/>
      </c>
    </row>
    <row r="154" spans="1:22">
      <c r="A154" s="146">
        <f t="shared" si="32"/>
        <v>145</v>
      </c>
      <c r="B154" s="149" t="s">
        <v>177</v>
      </c>
      <c r="C154" s="21"/>
      <c r="D154" s="21"/>
      <c r="E154" s="135">
        <f t="shared" si="33"/>
        <v>0</v>
      </c>
      <c r="F154" s="135">
        <f t="shared" si="34"/>
        <v>0</v>
      </c>
      <c r="G154" s="146" t="str">
        <f t="shared" si="35"/>
        <v/>
      </c>
      <c r="H154" s="146">
        <f t="shared" si="36"/>
        <v>0</v>
      </c>
      <c r="I154" s="146" t="str">
        <f t="shared" si="37"/>
        <v>00</v>
      </c>
      <c r="J154" s="146" t="str">
        <f t="shared" si="38"/>
        <v>0</v>
      </c>
      <c r="K154" s="146" t="str">
        <f t="shared" si="39"/>
        <v>a000</v>
      </c>
      <c r="L154" s="146" t="e">
        <f t="shared" si="40"/>
        <v>#NAME?</v>
      </c>
      <c r="M154" s="146" t="str">
        <f t="shared" si="41"/>
        <v/>
      </c>
      <c r="N154" s="146">
        <f t="shared" si="42"/>
        <v>0</v>
      </c>
      <c r="O154" s="132" t="e">
        <f t="shared" si="30"/>
        <v>#N/A</v>
      </c>
      <c r="P154" s="132" t="b">
        <f t="shared" si="31"/>
        <v>1</v>
      </c>
      <c r="R154" s="146">
        <v>145</v>
      </c>
      <c r="S154" s="149" t="s">
        <v>12</v>
      </c>
      <c r="T154" s="21"/>
      <c r="U154" s="21"/>
      <c r="V154" s="146" t="str">
        <f t="shared" si="43"/>
        <v/>
      </c>
    </row>
    <row r="155" spans="1:22">
      <c r="A155" s="146">
        <f t="shared" si="32"/>
        <v>146</v>
      </c>
      <c r="B155" s="149" t="s">
        <v>177</v>
      </c>
      <c r="C155" s="21"/>
      <c r="D155" s="21"/>
      <c r="E155" s="135">
        <f t="shared" si="33"/>
        <v>0</v>
      </c>
      <c r="F155" s="135">
        <f t="shared" si="34"/>
        <v>0</v>
      </c>
      <c r="G155" s="146" t="str">
        <f t="shared" si="35"/>
        <v/>
      </c>
      <c r="H155" s="146">
        <f t="shared" si="36"/>
        <v>0</v>
      </c>
      <c r="I155" s="146" t="str">
        <f t="shared" si="37"/>
        <v>00</v>
      </c>
      <c r="J155" s="146" t="str">
        <f t="shared" si="38"/>
        <v>0</v>
      </c>
      <c r="K155" s="146" t="str">
        <f t="shared" si="39"/>
        <v>a000</v>
      </c>
      <c r="L155" s="146" t="e">
        <f t="shared" si="40"/>
        <v>#NAME?</v>
      </c>
      <c r="M155" s="146" t="str">
        <f t="shared" si="41"/>
        <v/>
      </c>
      <c r="N155" s="146">
        <f t="shared" si="42"/>
        <v>0</v>
      </c>
      <c r="O155" s="132" t="e">
        <f t="shared" si="30"/>
        <v>#N/A</v>
      </c>
      <c r="P155" s="132" t="b">
        <f t="shared" si="31"/>
        <v>1</v>
      </c>
      <c r="R155" s="146">
        <v>146</v>
      </c>
      <c r="S155" s="149" t="s">
        <v>12</v>
      </c>
      <c r="T155" s="21"/>
      <c r="U155" s="21"/>
      <c r="V155" s="146" t="str">
        <f t="shared" si="43"/>
        <v/>
      </c>
    </row>
    <row r="156" spans="1:22">
      <c r="A156" s="146">
        <f t="shared" si="32"/>
        <v>147</v>
      </c>
      <c r="B156" s="149" t="s">
        <v>177</v>
      </c>
      <c r="C156" s="21"/>
      <c r="D156" s="21"/>
      <c r="E156" s="135">
        <f t="shared" si="33"/>
        <v>0</v>
      </c>
      <c r="F156" s="135">
        <f t="shared" si="34"/>
        <v>0</v>
      </c>
      <c r="G156" s="146" t="str">
        <f t="shared" si="35"/>
        <v/>
      </c>
      <c r="H156" s="146">
        <f t="shared" si="36"/>
        <v>0</v>
      </c>
      <c r="I156" s="146" t="str">
        <f t="shared" si="37"/>
        <v>00</v>
      </c>
      <c r="J156" s="146" t="str">
        <f t="shared" si="38"/>
        <v>0</v>
      </c>
      <c r="K156" s="146" t="str">
        <f t="shared" si="39"/>
        <v>a000</v>
      </c>
      <c r="L156" s="146" t="e">
        <f t="shared" si="40"/>
        <v>#NAME?</v>
      </c>
      <c r="M156" s="146" t="str">
        <f t="shared" si="41"/>
        <v/>
      </c>
      <c r="N156" s="146">
        <f t="shared" si="42"/>
        <v>0</v>
      </c>
      <c r="O156" s="132" t="e">
        <f t="shared" si="30"/>
        <v>#N/A</v>
      </c>
      <c r="P156" s="132" t="b">
        <f t="shared" si="31"/>
        <v>1</v>
      </c>
      <c r="R156" s="146">
        <v>147</v>
      </c>
      <c r="S156" s="149" t="s">
        <v>12</v>
      </c>
      <c r="T156" s="21"/>
      <c r="U156" s="21"/>
      <c r="V156" s="146" t="str">
        <f t="shared" si="43"/>
        <v/>
      </c>
    </row>
    <row r="157" spans="1:22">
      <c r="A157" s="146">
        <f t="shared" si="32"/>
        <v>148</v>
      </c>
      <c r="B157" s="149" t="s">
        <v>177</v>
      </c>
      <c r="C157" s="21"/>
      <c r="D157" s="21"/>
      <c r="E157" s="135">
        <f t="shared" si="33"/>
        <v>0</v>
      </c>
      <c r="F157" s="135">
        <f t="shared" si="34"/>
        <v>0</v>
      </c>
      <c r="G157" s="146" t="str">
        <f t="shared" si="35"/>
        <v/>
      </c>
      <c r="H157" s="146">
        <f t="shared" si="36"/>
        <v>0</v>
      </c>
      <c r="I157" s="146" t="str">
        <f t="shared" si="37"/>
        <v>00</v>
      </c>
      <c r="J157" s="146" t="str">
        <f t="shared" si="38"/>
        <v>0</v>
      </c>
      <c r="K157" s="146" t="str">
        <f t="shared" si="39"/>
        <v>a000</v>
      </c>
      <c r="L157" s="146" t="e">
        <f t="shared" si="40"/>
        <v>#NAME?</v>
      </c>
      <c r="M157" s="146" t="str">
        <f t="shared" si="41"/>
        <v/>
      </c>
      <c r="N157" s="146">
        <f t="shared" si="42"/>
        <v>0</v>
      </c>
      <c r="O157" s="132" t="e">
        <f t="shared" si="30"/>
        <v>#N/A</v>
      </c>
      <c r="P157" s="132" t="b">
        <f t="shared" si="31"/>
        <v>1</v>
      </c>
      <c r="R157" s="146">
        <v>148</v>
      </c>
      <c r="S157" s="149" t="s">
        <v>12</v>
      </c>
      <c r="T157" s="21"/>
      <c r="U157" s="21"/>
      <c r="V157" s="146" t="str">
        <f t="shared" si="43"/>
        <v/>
      </c>
    </row>
    <row r="158" spans="1:22">
      <c r="A158" s="146">
        <f t="shared" si="32"/>
        <v>149</v>
      </c>
      <c r="B158" s="149" t="s">
        <v>177</v>
      </c>
      <c r="C158" s="21"/>
      <c r="D158" s="21"/>
      <c r="E158" s="135">
        <f t="shared" si="33"/>
        <v>0</v>
      </c>
      <c r="F158" s="135">
        <f t="shared" si="34"/>
        <v>0</v>
      </c>
      <c r="G158" s="146" t="str">
        <f t="shared" si="35"/>
        <v/>
      </c>
      <c r="H158" s="146">
        <f t="shared" si="36"/>
        <v>0</v>
      </c>
      <c r="I158" s="146" t="str">
        <f t="shared" si="37"/>
        <v>00</v>
      </c>
      <c r="J158" s="146" t="str">
        <f t="shared" si="38"/>
        <v>0</v>
      </c>
      <c r="K158" s="146" t="str">
        <f t="shared" si="39"/>
        <v>a000</v>
      </c>
      <c r="L158" s="146" t="e">
        <f t="shared" si="40"/>
        <v>#NAME?</v>
      </c>
      <c r="M158" s="146" t="str">
        <f t="shared" si="41"/>
        <v/>
      </c>
      <c r="N158" s="146">
        <f t="shared" si="42"/>
        <v>0</v>
      </c>
      <c r="O158" s="132" t="e">
        <f t="shared" si="30"/>
        <v>#N/A</v>
      </c>
      <c r="P158" s="132" t="b">
        <f t="shared" si="31"/>
        <v>1</v>
      </c>
      <c r="R158" s="146">
        <v>149</v>
      </c>
      <c r="S158" s="149" t="s">
        <v>12</v>
      </c>
      <c r="T158" s="21"/>
      <c r="U158" s="21"/>
      <c r="V158" s="146" t="str">
        <f t="shared" si="43"/>
        <v/>
      </c>
    </row>
    <row r="159" spans="1:22">
      <c r="A159" s="146">
        <f t="shared" si="32"/>
        <v>150</v>
      </c>
      <c r="B159" s="149" t="s">
        <v>177</v>
      </c>
      <c r="C159" s="21"/>
      <c r="D159" s="21"/>
      <c r="E159" s="135">
        <f t="shared" si="33"/>
        <v>0</v>
      </c>
      <c r="F159" s="135">
        <f t="shared" si="34"/>
        <v>0</v>
      </c>
      <c r="G159" s="146" t="str">
        <f t="shared" si="35"/>
        <v/>
      </c>
      <c r="H159" s="146">
        <f t="shared" si="36"/>
        <v>0</v>
      </c>
      <c r="I159" s="146" t="str">
        <f t="shared" si="37"/>
        <v>00</v>
      </c>
      <c r="J159" s="146" t="str">
        <f t="shared" si="38"/>
        <v>0</v>
      </c>
      <c r="K159" s="146" t="str">
        <f t="shared" si="39"/>
        <v>a000</v>
      </c>
      <c r="L159" s="146" t="e">
        <f t="shared" si="40"/>
        <v>#NAME?</v>
      </c>
      <c r="M159" s="146" t="str">
        <f t="shared" si="41"/>
        <v/>
      </c>
      <c r="N159" s="146">
        <f t="shared" si="42"/>
        <v>0</v>
      </c>
      <c r="O159" s="132" t="e">
        <f t="shared" si="30"/>
        <v>#N/A</v>
      </c>
      <c r="P159" s="132" t="b">
        <f t="shared" si="31"/>
        <v>1</v>
      </c>
      <c r="R159" s="146">
        <v>150</v>
      </c>
      <c r="S159" s="149" t="s">
        <v>12</v>
      </c>
      <c r="T159" s="21"/>
      <c r="U159" s="21"/>
      <c r="V159" s="146" t="str">
        <f t="shared" si="43"/>
        <v/>
      </c>
    </row>
    <row r="160" spans="1:22">
      <c r="A160" s="146">
        <f t="shared" si="32"/>
        <v>151</v>
      </c>
      <c r="B160" s="149" t="s">
        <v>177</v>
      </c>
      <c r="C160" s="21"/>
      <c r="D160" s="21"/>
      <c r="E160" s="135">
        <f t="shared" si="33"/>
        <v>0</v>
      </c>
      <c r="F160" s="135">
        <f t="shared" si="34"/>
        <v>0</v>
      </c>
      <c r="G160" s="146" t="str">
        <f t="shared" si="35"/>
        <v/>
      </c>
      <c r="H160" s="146">
        <f t="shared" si="36"/>
        <v>0</v>
      </c>
      <c r="I160" s="146" t="str">
        <f t="shared" si="37"/>
        <v>00</v>
      </c>
      <c r="J160" s="146" t="str">
        <f t="shared" si="38"/>
        <v>0</v>
      </c>
      <c r="K160" s="146" t="str">
        <f t="shared" si="39"/>
        <v>a000</v>
      </c>
      <c r="L160" s="146" t="e">
        <f t="shared" si="40"/>
        <v>#NAME?</v>
      </c>
      <c r="M160" s="146" t="str">
        <f t="shared" si="41"/>
        <v/>
      </c>
      <c r="N160" s="146">
        <f t="shared" si="42"/>
        <v>0</v>
      </c>
      <c r="O160" s="132" t="e">
        <f t="shared" si="30"/>
        <v>#N/A</v>
      </c>
      <c r="P160" s="132" t="b">
        <f t="shared" si="31"/>
        <v>1</v>
      </c>
      <c r="R160" s="146">
        <v>151</v>
      </c>
      <c r="S160" s="149" t="s">
        <v>12</v>
      </c>
      <c r="T160" s="21"/>
      <c r="U160" s="21"/>
      <c r="V160" s="146" t="str">
        <f t="shared" si="43"/>
        <v/>
      </c>
    </row>
    <row r="161" spans="1:22">
      <c r="A161" s="146">
        <f t="shared" si="32"/>
        <v>152</v>
      </c>
      <c r="B161" s="149" t="s">
        <v>177</v>
      </c>
      <c r="C161" s="21"/>
      <c r="D161" s="21"/>
      <c r="E161" s="135">
        <f t="shared" si="33"/>
        <v>0</v>
      </c>
      <c r="F161" s="135">
        <f t="shared" si="34"/>
        <v>0</v>
      </c>
      <c r="G161" s="146" t="str">
        <f t="shared" si="35"/>
        <v/>
      </c>
      <c r="H161" s="146">
        <f t="shared" si="36"/>
        <v>0</v>
      </c>
      <c r="I161" s="146" t="str">
        <f t="shared" si="37"/>
        <v>00</v>
      </c>
      <c r="J161" s="146" t="str">
        <f t="shared" si="38"/>
        <v>0</v>
      </c>
      <c r="K161" s="146" t="str">
        <f t="shared" si="39"/>
        <v>a000</v>
      </c>
      <c r="L161" s="146" t="e">
        <f t="shared" si="40"/>
        <v>#NAME?</v>
      </c>
      <c r="M161" s="146" t="str">
        <f t="shared" si="41"/>
        <v/>
      </c>
      <c r="N161" s="146">
        <f t="shared" si="42"/>
        <v>0</v>
      </c>
      <c r="O161" s="132" t="e">
        <f t="shared" si="30"/>
        <v>#N/A</v>
      </c>
      <c r="P161" s="132" t="b">
        <f t="shared" si="31"/>
        <v>1</v>
      </c>
      <c r="R161" s="146">
        <v>152</v>
      </c>
      <c r="S161" s="149" t="s">
        <v>12</v>
      </c>
      <c r="T161" s="21"/>
      <c r="U161" s="21"/>
      <c r="V161" s="146" t="str">
        <f t="shared" si="43"/>
        <v/>
      </c>
    </row>
    <row r="162" spans="1:22">
      <c r="A162" s="146">
        <f t="shared" si="32"/>
        <v>153</v>
      </c>
      <c r="B162" s="149" t="s">
        <v>177</v>
      </c>
      <c r="C162" s="21"/>
      <c r="D162" s="21"/>
      <c r="E162" s="135">
        <f t="shared" si="33"/>
        <v>0</v>
      </c>
      <c r="F162" s="135">
        <f t="shared" si="34"/>
        <v>0</v>
      </c>
      <c r="G162" s="146" t="str">
        <f t="shared" si="35"/>
        <v/>
      </c>
      <c r="H162" s="146">
        <f t="shared" si="36"/>
        <v>0</v>
      </c>
      <c r="I162" s="146" t="str">
        <f t="shared" si="37"/>
        <v>00</v>
      </c>
      <c r="J162" s="146" t="str">
        <f t="shared" si="38"/>
        <v>0</v>
      </c>
      <c r="K162" s="146" t="str">
        <f t="shared" si="39"/>
        <v>a000</v>
      </c>
      <c r="L162" s="146" t="e">
        <f t="shared" si="40"/>
        <v>#NAME?</v>
      </c>
      <c r="M162" s="146" t="str">
        <f t="shared" si="41"/>
        <v/>
      </c>
      <c r="N162" s="146">
        <f t="shared" si="42"/>
        <v>0</v>
      </c>
      <c r="O162" s="132" t="e">
        <f t="shared" si="30"/>
        <v>#N/A</v>
      </c>
      <c r="P162" s="132" t="b">
        <f t="shared" si="31"/>
        <v>1</v>
      </c>
      <c r="R162" s="146">
        <v>153</v>
      </c>
      <c r="S162" s="149" t="s">
        <v>12</v>
      </c>
      <c r="T162" s="21"/>
      <c r="U162" s="21"/>
      <c r="V162" s="146" t="str">
        <f t="shared" si="43"/>
        <v/>
      </c>
    </row>
    <row r="163" spans="1:22">
      <c r="A163" s="146">
        <f t="shared" si="32"/>
        <v>154</v>
      </c>
      <c r="B163" s="149" t="s">
        <v>177</v>
      </c>
      <c r="C163" s="21"/>
      <c r="D163" s="21"/>
      <c r="E163" s="135">
        <f t="shared" si="33"/>
        <v>0</v>
      </c>
      <c r="F163" s="135">
        <f t="shared" si="34"/>
        <v>0</v>
      </c>
      <c r="G163" s="146" t="str">
        <f t="shared" si="35"/>
        <v/>
      </c>
      <c r="H163" s="146">
        <f t="shared" si="36"/>
        <v>0</v>
      </c>
      <c r="I163" s="146" t="str">
        <f t="shared" si="37"/>
        <v>00</v>
      </c>
      <c r="J163" s="146" t="str">
        <f t="shared" si="38"/>
        <v>0</v>
      </c>
      <c r="K163" s="146" t="str">
        <f t="shared" si="39"/>
        <v>a000</v>
      </c>
      <c r="L163" s="146" t="e">
        <f t="shared" si="40"/>
        <v>#NAME?</v>
      </c>
      <c r="M163" s="146" t="str">
        <f t="shared" si="41"/>
        <v/>
      </c>
      <c r="N163" s="146">
        <f t="shared" si="42"/>
        <v>0</v>
      </c>
      <c r="O163" s="132" t="e">
        <f t="shared" si="30"/>
        <v>#N/A</v>
      </c>
      <c r="P163" s="132" t="b">
        <f t="shared" si="31"/>
        <v>1</v>
      </c>
      <c r="R163" s="146">
        <v>154</v>
      </c>
      <c r="S163" s="149" t="s">
        <v>12</v>
      </c>
      <c r="T163" s="21"/>
      <c r="U163" s="21"/>
      <c r="V163" s="146" t="str">
        <f t="shared" si="43"/>
        <v/>
      </c>
    </row>
    <row r="164" spans="1:22">
      <c r="A164" s="146">
        <f t="shared" si="32"/>
        <v>155</v>
      </c>
      <c r="B164" s="149" t="s">
        <v>177</v>
      </c>
      <c r="C164" s="21"/>
      <c r="D164" s="21"/>
      <c r="E164" s="135">
        <f t="shared" si="33"/>
        <v>0</v>
      </c>
      <c r="F164" s="135">
        <f t="shared" si="34"/>
        <v>0</v>
      </c>
      <c r="G164" s="146" t="str">
        <f t="shared" si="35"/>
        <v/>
      </c>
      <c r="H164" s="146">
        <f t="shared" si="36"/>
        <v>0</v>
      </c>
      <c r="I164" s="146" t="str">
        <f t="shared" si="37"/>
        <v>00</v>
      </c>
      <c r="J164" s="146" t="str">
        <f t="shared" si="38"/>
        <v>0</v>
      </c>
      <c r="K164" s="146" t="str">
        <f t="shared" si="39"/>
        <v>a000</v>
      </c>
      <c r="L164" s="146" t="e">
        <f t="shared" si="40"/>
        <v>#NAME?</v>
      </c>
      <c r="M164" s="146" t="str">
        <f t="shared" si="41"/>
        <v/>
      </c>
      <c r="N164" s="146">
        <f t="shared" si="42"/>
        <v>0</v>
      </c>
      <c r="O164" s="132" t="e">
        <f t="shared" si="30"/>
        <v>#N/A</v>
      </c>
      <c r="P164" s="132" t="b">
        <f t="shared" si="31"/>
        <v>1</v>
      </c>
      <c r="R164" s="146">
        <v>155</v>
      </c>
      <c r="S164" s="149" t="s">
        <v>12</v>
      </c>
      <c r="T164" s="21"/>
      <c r="U164" s="21"/>
      <c r="V164" s="146" t="str">
        <f t="shared" si="43"/>
        <v/>
      </c>
    </row>
    <row r="165" spans="1:22">
      <c r="A165" s="146">
        <f t="shared" si="32"/>
        <v>156</v>
      </c>
      <c r="B165" s="149" t="s">
        <v>177</v>
      </c>
      <c r="C165" s="21"/>
      <c r="D165" s="21"/>
      <c r="E165" s="135">
        <f t="shared" si="33"/>
        <v>0</v>
      </c>
      <c r="F165" s="135">
        <f t="shared" si="34"/>
        <v>0</v>
      </c>
      <c r="G165" s="146" t="str">
        <f t="shared" si="35"/>
        <v/>
      </c>
      <c r="H165" s="146">
        <f t="shared" si="36"/>
        <v>0</v>
      </c>
      <c r="I165" s="146" t="str">
        <f t="shared" si="37"/>
        <v>00</v>
      </c>
      <c r="J165" s="146" t="str">
        <f t="shared" si="38"/>
        <v>0</v>
      </c>
      <c r="K165" s="146" t="str">
        <f t="shared" si="39"/>
        <v>a000</v>
      </c>
      <c r="L165" s="146" t="e">
        <f t="shared" si="40"/>
        <v>#NAME?</v>
      </c>
      <c r="M165" s="146" t="str">
        <f t="shared" si="41"/>
        <v/>
      </c>
      <c r="N165" s="146">
        <f t="shared" si="42"/>
        <v>0</v>
      </c>
      <c r="O165" s="132" t="e">
        <f t="shared" si="30"/>
        <v>#N/A</v>
      </c>
      <c r="P165" s="132" t="b">
        <f t="shared" si="31"/>
        <v>1</v>
      </c>
      <c r="R165" s="146">
        <v>156</v>
      </c>
      <c r="S165" s="149" t="s">
        <v>12</v>
      </c>
      <c r="T165" s="21"/>
      <c r="U165" s="21"/>
      <c r="V165" s="146" t="str">
        <f t="shared" si="43"/>
        <v/>
      </c>
    </row>
    <row r="166" spans="1:22">
      <c r="A166" s="146">
        <f t="shared" si="32"/>
        <v>157</v>
      </c>
      <c r="B166" s="149" t="s">
        <v>177</v>
      </c>
      <c r="C166" s="21"/>
      <c r="D166" s="21"/>
      <c r="E166" s="135">
        <f t="shared" si="33"/>
        <v>0</v>
      </c>
      <c r="F166" s="135">
        <f t="shared" si="34"/>
        <v>0</v>
      </c>
      <c r="G166" s="146" t="str">
        <f t="shared" si="35"/>
        <v/>
      </c>
      <c r="H166" s="146">
        <f t="shared" si="36"/>
        <v>0</v>
      </c>
      <c r="I166" s="146" t="str">
        <f t="shared" si="37"/>
        <v>00</v>
      </c>
      <c r="J166" s="146" t="str">
        <f t="shared" si="38"/>
        <v>0</v>
      </c>
      <c r="K166" s="146" t="str">
        <f t="shared" si="39"/>
        <v>a000</v>
      </c>
      <c r="L166" s="146" t="e">
        <f t="shared" si="40"/>
        <v>#NAME?</v>
      </c>
      <c r="M166" s="146" t="str">
        <f t="shared" si="41"/>
        <v/>
      </c>
      <c r="N166" s="146">
        <f t="shared" si="42"/>
        <v>0</v>
      </c>
      <c r="O166" s="132" t="e">
        <f t="shared" si="30"/>
        <v>#N/A</v>
      </c>
      <c r="P166" s="132" t="b">
        <f t="shared" si="31"/>
        <v>1</v>
      </c>
      <c r="R166" s="146">
        <v>157</v>
      </c>
      <c r="S166" s="149" t="s">
        <v>12</v>
      </c>
      <c r="T166" s="21"/>
      <c r="U166" s="21"/>
      <c r="V166" s="146" t="str">
        <f t="shared" si="43"/>
        <v/>
      </c>
    </row>
    <row r="167" spans="1:22">
      <c r="A167" s="146">
        <f t="shared" si="32"/>
        <v>158</v>
      </c>
      <c r="B167" s="149" t="s">
        <v>177</v>
      </c>
      <c r="C167" s="21"/>
      <c r="D167" s="21"/>
      <c r="E167" s="135">
        <f t="shared" si="33"/>
        <v>0</v>
      </c>
      <c r="F167" s="135">
        <f t="shared" si="34"/>
        <v>0</v>
      </c>
      <c r="G167" s="146" t="str">
        <f t="shared" si="35"/>
        <v/>
      </c>
      <c r="H167" s="146">
        <f t="shared" si="36"/>
        <v>0</v>
      </c>
      <c r="I167" s="146" t="str">
        <f t="shared" si="37"/>
        <v>00</v>
      </c>
      <c r="J167" s="146" t="str">
        <f t="shared" si="38"/>
        <v>0</v>
      </c>
      <c r="K167" s="146" t="str">
        <f t="shared" si="39"/>
        <v>a000</v>
      </c>
      <c r="L167" s="146" t="e">
        <f t="shared" si="40"/>
        <v>#NAME?</v>
      </c>
      <c r="M167" s="146" t="str">
        <f t="shared" si="41"/>
        <v/>
      </c>
      <c r="N167" s="146">
        <f t="shared" si="42"/>
        <v>0</v>
      </c>
      <c r="O167" s="132" t="e">
        <f t="shared" si="30"/>
        <v>#N/A</v>
      </c>
      <c r="P167" s="132" t="b">
        <f t="shared" si="31"/>
        <v>1</v>
      </c>
      <c r="R167" s="146">
        <v>158</v>
      </c>
      <c r="S167" s="149" t="s">
        <v>12</v>
      </c>
      <c r="T167" s="21"/>
      <c r="U167" s="21"/>
      <c r="V167" s="146" t="str">
        <f t="shared" si="43"/>
        <v/>
      </c>
    </row>
    <row r="168" spans="1:22">
      <c r="A168" s="146">
        <f t="shared" si="32"/>
        <v>159</v>
      </c>
      <c r="B168" s="149" t="s">
        <v>177</v>
      </c>
      <c r="C168" s="21"/>
      <c r="D168" s="21"/>
      <c r="E168" s="135">
        <f t="shared" si="33"/>
        <v>0</v>
      </c>
      <c r="F168" s="135">
        <f t="shared" si="34"/>
        <v>0</v>
      </c>
      <c r="G168" s="146" t="str">
        <f t="shared" si="35"/>
        <v/>
      </c>
      <c r="H168" s="146">
        <f t="shared" si="36"/>
        <v>0</v>
      </c>
      <c r="I168" s="146" t="str">
        <f t="shared" si="37"/>
        <v>00</v>
      </c>
      <c r="J168" s="146" t="str">
        <f t="shared" si="38"/>
        <v>0</v>
      </c>
      <c r="K168" s="146" t="str">
        <f t="shared" si="39"/>
        <v>a000</v>
      </c>
      <c r="L168" s="146" t="e">
        <f t="shared" si="40"/>
        <v>#NAME?</v>
      </c>
      <c r="M168" s="146" t="str">
        <f t="shared" si="41"/>
        <v/>
      </c>
      <c r="N168" s="146">
        <f t="shared" si="42"/>
        <v>0</v>
      </c>
      <c r="O168" s="132" t="e">
        <f t="shared" si="30"/>
        <v>#N/A</v>
      </c>
      <c r="P168" s="132" t="b">
        <f t="shared" si="31"/>
        <v>1</v>
      </c>
      <c r="R168" s="146">
        <v>159</v>
      </c>
      <c r="S168" s="149" t="s">
        <v>12</v>
      </c>
      <c r="T168" s="21"/>
      <c r="U168" s="21"/>
      <c r="V168" s="146" t="str">
        <f t="shared" si="43"/>
        <v/>
      </c>
    </row>
    <row r="169" spans="1:22">
      <c r="A169" s="146">
        <f t="shared" si="32"/>
        <v>160</v>
      </c>
      <c r="B169" s="149" t="s">
        <v>177</v>
      </c>
      <c r="C169" s="21"/>
      <c r="D169" s="21"/>
      <c r="E169" s="135">
        <f t="shared" si="33"/>
        <v>0</v>
      </c>
      <c r="F169" s="135">
        <f t="shared" si="34"/>
        <v>0</v>
      </c>
      <c r="G169" s="146" t="str">
        <f t="shared" si="35"/>
        <v/>
      </c>
      <c r="H169" s="146">
        <f t="shared" si="36"/>
        <v>0</v>
      </c>
      <c r="I169" s="146" t="str">
        <f t="shared" si="37"/>
        <v>00</v>
      </c>
      <c r="J169" s="146" t="str">
        <f t="shared" si="38"/>
        <v>0</v>
      </c>
      <c r="K169" s="146" t="str">
        <f t="shared" si="39"/>
        <v>a000</v>
      </c>
      <c r="L169" s="146" t="e">
        <f t="shared" si="40"/>
        <v>#NAME?</v>
      </c>
      <c r="M169" s="146" t="str">
        <f t="shared" si="41"/>
        <v/>
      </c>
      <c r="N169" s="146">
        <f t="shared" si="42"/>
        <v>0</v>
      </c>
      <c r="O169" s="132" t="e">
        <f t="shared" si="30"/>
        <v>#N/A</v>
      </c>
      <c r="P169" s="132" t="b">
        <f t="shared" si="31"/>
        <v>1</v>
      </c>
      <c r="R169" s="146">
        <v>160</v>
      </c>
      <c r="S169" s="149" t="s">
        <v>12</v>
      </c>
      <c r="T169" s="21"/>
      <c r="U169" s="21"/>
      <c r="V169" s="146" t="str">
        <f t="shared" si="43"/>
        <v/>
      </c>
    </row>
    <row r="170" spans="1:22">
      <c r="A170" s="146">
        <f t="shared" si="32"/>
        <v>161</v>
      </c>
      <c r="B170" s="149" t="s">
        <v>177</v>
      </c>
      <c r="C170" s="21"/>
      <c r="D170" s="21"/>
      <c r="E170" s="135">
        <f t="shared" si="33"/>
        <v>0</v>
      </c>
      <c r="F170" s="135">
        <f t="shared" si="34"/>
        <v>0</v>
      </c>
      <c r="G170" s="146" t="str">
        <f t="shared" si="35"/>
        <v/>
      </c>
      <c r="H170" s="146">
        <f t="shared" si="36"/>
        <v>0</v>
      </c>
      <c r="I170" s="146" t="str">
        <f t="shared" si="37"/>
        <v>00</v>
      </c>
      <c r="J170" s="146" t="str">
        <f t="shared" si="38"/>
        <v>0</v>
      </c>
      <c r="K170" s="146" t="str">
        <f t="shared" si="39"/>
        <v>a000</v>
      </c>
      <c r="L170" s="146" t="e">
        <f t="shared" si="40"/>
        <v>#NAME?</v>
      </c>
      <c r="M170" s="146" t="str">
        <f t="shared" si="41"/>
        <v/>
      </c>
      <c r="N170" s="146">
        <f t="shared" si="42"/>
        <v>0</v>
      </c>
      <c r="O170" s="132" t="e">
        <f t="shared" si="30"/>
        <v>#N/A</v>
      </c>
      <c r="P170" s="132" t="b">
        <f t="shared" si="31"/>
        <v>1</v>
      </c>
      <c r="R170" s="146">
        <v>161</v>
      </c>
      <c r="S170" s="149" t="s">
        <v>12</v>
      </c>
      <c r="T170" s="21"/>
      <c r="U170" s="21"/>
      <c r="V170" s="146" t="str">
        <f t="shared" si="43"/>
        <v/>
      </c>
    </row>
    <row r="171" spans="1:22">
      <c r="A171" s="146">
        <f t="shared" si="32"/>
        <v>162</v>
      </c>
      <c r="B171" s="149" t="s">
        <v>177</v>
      </c>
      <c r="C171" s="21"/>
      <c r="D171" s="21"/>
      <c r="E171" s="135">
        <f t="shared" si="33"/>
        <v>0</v>
      </c>
      <c r="F171" s="135">
        <f t="shared" si="34"/>
        <v>0</v>
      </c>
      <c r="G171" s="146" t="str">
        <f t="shared" si="35"/>
        <v/>
      </c>
      <c r="H171" s="146">
        <f t="shared" si="36"/>
        <v>0</v>
      </c>
      <c r="I171" s="146" t="str">
        <f t="shared" si="37"/>
        <v>00</v>
      </c>
      <c r="J171" s="146" t="str">
        <f t="shared" si="38"/>
        <v>0</v>
      </c>
      <c r="K171" s="146" t="str">
        <f t="shared" si="39"/>
        <v>a000</v>
      </c>
      <c r="L171" s="146" t="e">
        <f t="shared" si="40"/>
        <v>#NAME?</v>
      </c>
      <c r="M171" s="146" t="str">
        <f t="shared" si="41"/>
        <v/>
      </c>
      <c r="N171" s="146">
        <f t="shared" si="42"/>
        <v>0</v>
      </c>
      <c r="O171" s="132" t="e">
        <f t="shared" si="30"/>
        <v>#N/A</v>
      </c>
      <c r="P171" s="132" t="b">
        <f t="shared" si="31"/>
        <v>1</v>
      </c>
      <c r="R171" s="146">
        <v>162</v>
      </c>
      <c r="S171" s="149" t="s">
        <v>12</v>
      </c>
      <c r="T171" s="21"/>
      <c r="U171" s="21"/>
      <c r="V171" s="146" t="str">
        <f t="shared" si="43"/>
        <v/>
      </c>
    </row>
    <row r="172" spans="1:22">
      <c r="A172" s="146">
        <f t="shared" si="32"/>
        <v>163</v>
      </c>
      <c r="B172" s="149" t="s">
        <v>177</v>
      </c>
      <c r="C172" s="21"/>
      <c r="D172" s="21"/>
      <c r="E172" s="135">
        <f t="shared" si="33"/>
        <v>0</v>
      </c>
      <c r="F172" s="135">
        <f t="shared" si="34"/>
        <v>0</v>
      </c>
      <c r="G172" s="146" t="str">
        <f t="shared" si="35"/>
        <v/>
      </c>
      <c r="H172" s="146">
        <f t="shared" si="36"/>
        <v>0</v>
      </c>
      <c r="I172" s="146" t="str">
        <f t="shared" si="37"/>
        <v>00</v>
      </c>
      <c r="J172" s="146" t="str">
        <f t="shared" si="38"/>
        <v>0</v>
      </c>
      <c r="K172" s="146" t="str">
        <f t="shared" si="39"/>
        <v>a000</v>
      </c>
      <c r="L172" s="146" t="e">
        <f t="shared" si="40"/>
        <v>#NAME?</v>
      </c>
      <c r="M172" s="146" t="str">
        <f t="shared" si="41"/>
        <v/>
      </c>
      <c r="N172" s="146">
        <f t="shared" si="42"/>
        <v>0</v>
      </c>
      <c r="O172" s="132" t="e">
        <f t="shared" si="30"/>
        <v>#N/A</v>
      </c>
      <c r="P172" s="132" t="b">
        <f t="shared" si="31"/>
        <v>1</v>
      </c>
      <c r="R172" s="146">
        <v>163</v>
      </c>
      <c r="S172" s="149" t="s">
        <v>12</v>
      </c>
      <c r="T172" s="21"/>
      <c r="U172" s="21"/>
      <c r="V172" s="146" t="str">
        <f t="shared" si="43"/>
        <v/>
      </c>
    </row>
    <row r="173" spans="1:22">
      <c r="A173" s="146">
        <f t="shared" si="32"/>
        <v>164</v>
      </c>
      <c r="B173" s="149" t="s">
        <v>177</v>
      </c>
      <c r="C173" s="21"/>
      <c r="D173" s="21"/>
      <c r="E173" s="135">
        <f t="shared" si="33"/>
        <v>0</v>
      </c>
      <c r="F173" s="135">
        <f t="shared" si="34"/>
        <v>0</v>
      </c>
      <c r="G173" s="146" t="str">
        <f t="shared" si="35"/>
        <v/>
      </c>
      <c r="H173" s="146">
        <f t="shared" si="36"/>
        <v>0</v>
      </c>
      <c r="I173" s="146" t="str">
        <f t="shared" si="37"/>
        <v>00</v>
      </c>
      <c r="J173" s="146" t="str">
        <f t="shared" si="38"/>
        <v>0</v>
      </c>
      <c r="K173" s="146" t="str">
        <f t="shared" si="39"/>
        <v>a000</v>
      </c>
      <c r="L173" s="146" t="e">
        <f t="shared" si="40"/>
        <v>#NAME?</v>
      </c>
      <c r="M173" s="146" t="str">
        <f t="shared" si="41"/>
        <v/>
      </c>
      <c r="N173" s="146">
        <f t="shared" si="42"/>
        <v>0</v>
      </c>
      <c r="O173" s="132" t="e">
        <f t="shared" si="30"/>
        <v>#N/A</v>
      </c>
      <c r="P173" s="132" t="b">
        <f t="shared" si="31"/>
        <v>1</v>
      </c>
      <c r="R173" s="146">
        <v>164</v>
      </c>
      <c r="S173" s="149" t="s">
        <v>12</v>
      </c>
      <c r="T173" s="21"/>
      <c r="U173" s="21"/>
      <c r="V173" s="146" t="str">
        <f t="shared" si="43"/>
        <v/>
      </c>
    </row>
    <row r="174" spans="1:22">
      <c r="A174" s="146">
        <f t="shared" si="32"/>
        <v>165</v>
      </c>
      <c r="B174" s="149" t="s">
        <v>177</v>
      </c>
      <c r="C174" s="21"/>
      <c r="D174" s="21"/>
      <c r="E174" s="135">
        <f t="shared" si="33"/>
        <v>0</v>
      </c>
      <c r="F174" s="135">
        <f t="shared" si="34"/>
        <v>0</v>
      </c>
      <c r="G174" s="146" t="str">
        <f t="shared" si="35"/>
        <v/>
      </c>
      <c r="H174" s="146">
        <f t="shared" si="36"/>
        <v>0</v>
      </c>
      <c r="I174" s="146" t="str">
        <f t="shared" si="37"/>
        <v>00</v>
      </c>
      <c r="J174" s="146" t="str">
        <f t="shared" si="38"/>
        <v>0</v>
      </c>
      <c r="K174" s="146" t="str">
        <f t="shared" si="39"/>
        <v>a000</v>
      </c>
      <c r="L174" s="146" t="e">
        <f t="shared" si="40"/>
        <v>#NAME?</v>
      </c>
      <c r="M174" s="146" t="str">
        <f t="shared" si="41"/>
        <v/>
      </c>
      <c r="N174" s="146">
        <f t="shared" si="42"/>
        <v>0</v>
      </c>
      <c r="O174" s="132" t="e">
        <f t="shared" si="30"/>
        <v>#N/A</v>
      </c>
      <c r="P174" s="132" t="b">
        <f t="shared" si="31"/>
        <v>1</v>
      </c>
      <c r="R174" s="146">
        <v>165</v>
      </c>
      <c r="S174" s="149" t="s">
        <v>12</v>
      </c>
      <c r="T174" s="21"/>
      <c r="U174" s="21"/>
      <c r="V174" s="146" t="str">
        <f t="shared" si="43"/>
        <v/>
      </c>
    </row>
    <row r="175" spans="1:22">
      <c r="A175" s="146">
        <f t="shared" si="32"/>
        <v>166</v>
      </c>
      <c r="B175" s="149" t="s">
        <v>177</v>
      </c>
      <c r="C175" s="21"/>
      <c r="D175" s="21"/>
      <c r="E175" s="135">
        <f t="shared" si="33"/>
        <v>0</v>
      </c>
      <c r="F175" s="135">
        <f t="shared" si="34"/>
        <v>0</v>
      </c>
      <c r="G175" s="146" t="str">
        <f t="shared" si="35"/>
        <v/>
      </c>
      <c r="H175" s="146">
        <f t="shared" si="36"/>
        <v>0</v>
      </c>
      <c r="I175" s="146" t="str">
        <f t="shared" si="37"/>
        <v>00</v>
      </c>
      <c r="J175" s="146" t="str">
        <f t="shared" si="38"/>
        <v>0</v>
      </c>
      <c r="K175" s="146" t="str">
        <f t="shared" si="39"/>
        <v>a000</v>
      </c>
      <c r="L175" s="146" t="e">
        <f t="shared" si="40"/>
        <v>#NAME?</v>
      </c>
      <c r="M175" s="146" t="str">
        <f t="shared" si="41"/>
        <v/>
      </c>
      <c r="N175" s="146">
        <f t="shared" si="42"/>
        <v>0</v>
      </c>
      <c r="O175" s="132" t="e">
        <f t="shared" si="30"/>
        <v>#N/A</v>
      </c>
      <c r="P175" s="132" t="b">
        <f t="shared" si="31"/>
        <v>1</v>
      </c>
      <c r="R175" s="146">
        <v>166</v>
      </c>
      <c r="S175" s="149" t="s">
        <v>12</v>
      </c>
      <c r="T175" s="21"/>
      <c r="U175" s="21"/>
      <c r="V175" s="146" t="str">
        <f t="shared" si="43"/>
        <v/>
      </c>
    </row>
    <row r="176" spans="1:22">
      <c r="A176" s="146">
        <f t="shared" si="32"/>
        <v>167</v>
      </c>
      <c r="B176" s="149" t="s">
        <v>177</v>
      </c>
      <c r="C176" s="21"/>
      <c r="D176" s="21"/>
      <c r="E176" s="135">
        <f t="shared" si="33"/>
        <v>0</v>
      </c>
      <c r="F176" s="135">
        <f t="shared" si="34"/>
        <v>0</v>
      </c>
      <c r="G176" s="146" t="str">
        <f t="shared" si="35"/>
        <v/>
      </c>
      <c r="H176" s="146">
        <f t="shared" si="36"/>
        <v>0</v>
      </c>
      <c r="I176" s="146" t="str">
        <f t="shared" si="37"/>
        <v>00</v>
      </c>
      <c r="J176" s="146" t="str">
        <f t="shared" si="38"/>
        <v>0</v>
      </c>
      <c r="K176" s="146" t="str">
        <f t="shared" si="39"/>
        <v>a000</v>
      </c>
      <c r="L176" s="146" t="e">
        <f t="shared" si="40"/>
        <v>#NAME?</v>
      </c>
      <c r="M176" s="146" t="str">
        <f t="shared" si="41"/>
        <v/>
      </c>
      <c r="N176" s="146">
        <f t="shared" si="42"/>
        <v>0</v>
      </c>
      <c r="O176" s="132" t="e">
        <f t="shared" si="30"/>
        <v>#N/A</v>
      </c>
      <c r="P176" s="132" t="b">
        <f t="shared" si="31"/>
        <v>1</v>
      </c>
      <c r="R176" s="146">
        <v>167</v>
      </c>
      <c r="S176" s="149" t="s">
        <v>12</v>
      </c>
      <c r="T176" s="21"/>
      <c r="U176" s="21"/>
      <c r="V176" s="146" t="str">
        <f t="shared" si="43"/>
        <v/>
      </c>
    </row>
    <row r="177" spans="1:22">
      <c r="A177" s="146">
        <f t="shared" si="32"/>
        <v>168</v>
      </c>
      <c r="B177" s="149" t="s">
        <v>177</v>
      </c>
      <c r="C177" s="21"/>
      <c r="D177" s="21"/>
      <c r="E177" s="135">
        <f t="shared" si="33"/>
        <v>0</v>
      </c>
      <c r="F177" s="135">
        <f t="shared" si="34"/>
        <v>0</v>
      </c>
      <c r="G177" s="146" t="str">
        <f t="shared" si="35"/>
        <v/>
      </c>
      <c r="H177" s="146">
        <f t="shared" si="36"/>
        <v>0</v>
      </c>
      <c r="I177" s="146" t="str">
        <f t="shared" si="37"/>
        <v>00</v>
      </c>
      <c r="J177" s="146" t="str">
        <f t="shared" si="38"/>
        <v>0</v>
      </c>
      <c r="K177" s="146" t="str">
        <f t="shared" si="39"/>
        <v>a000</v>
      </c>
      <c r="L177" s="146" t="e">
        <f t="shared" si="40"/>
        <v>#NAME?</v>
      </c>
      <c r="M177" s="146" t="str">
        <f t="shared" si="41"/>
        <v/>
      </c>
      <c r="N177" s="146">
        <f t="shared" si="42"/>
        <v>0</v>
      </c>
      <c r="O177" s="132" t="e">
        <f t="shared" si="30"/>
        <v>#N/A</v>
      </c>
      <c r="P177" s="132" t="b">
        <f t="shared" si="31"/>
        <v>1</v>
      </c>
      <c r="R177" s="146">
        <v>168</v>
      </c>
      <c r="S177" s="149" t="s">
        <v>12</v>
      </c>
      <c r="T177" s="21"/>
      <c r="U177" s="21"/>
      <c r="V177" s="146" t="str">
        <f t="shared" si="43"/>
        <v/>
      </c>
    </row>
    <row r="178" spans="1:22">
      <c r="A178" s="146">
        <f t="shared" si="32"/>
        <v>169</v>
      </c>
      <c r="B178" s="149" t="s">
        <v>177</v>
      </c>
      <c r="C178" s="21"/>
      <c r="D178" s="21"/>
      <c r="E178" s="135">
        <f t="shared" si="33"/>
        <v>0</v>
      </c>
      <c r="F178" s="135">
        <f t="shared" si="34"/>
        <v>0</v>
      </c>
      <c r="G178" s="146" t="str">
        <f t="shared" si="35"/>
        <v/>
      </c>
      <c r="H178" s="146">
        <f t="shared" si="36"/>
        <v>0</v>
      </c>
      <c r="I178" s="146" t="str">
        <f t="shared" si="37"/>
        <v>00</v>
      </c>
      <c r="J178" s="146" t="str">
        <f t="shared" si="38"/>
        <v>0</v>
      </c>
      <c r="K178" s="146" t="str">
        <f t="shared" si="39"/>
        <v>a000</v>
      </c>
      <c r="L178" s="146" t="e">
        <f t="shared" si="40"/>
        <v>#NAME?</v>
      </c>
      <c r="M178" s="146" t="str">
        <f t="shared" si="41"/>
        <v/>
      </c>
      <c r="N178" s="146">
        <f t="shared" si="42"/>
        <v>0</v>
      </c>
      <c r="O178" s="132" t="e">
        <f t="shared" si="30"/>
        <v>#N/A</v>
      </c>
      <c r="P178" s="132" t="b">
        <f t="shared" si="31"/>
        <v>1</v>
      </c>
      <c r="R178" s="146">
        <v>169</v>
      </c>
      <c r="S178" s="149" t="s">
        <v>12</v>
      </c>
      <c r="T178" s="21"/>
      <c r="U178" s="21"/>
      <c r="V178" s="146" t="str">
        <f t="shared" si="43"/>
        <v/>
      </c>
    </row>
    <row r="179" spans="1:22">
      <c r="A179" s="146">
        <f t="shared" si="32"/>
        <v>170</v>
      </c>
      <c r="B179" s="149" t="s">
        <v>177</v>
      </c>
      <c r="C179" s="21"/>
      <c r="D179" s="21"/>
      <c r="E179" s="135">
        <f t="shared" si="33"/>
        <v>0</v>
      </c>
      <c r="F179" s="135">
        <f t="shared" si="34"/>
        <v>0</v>
      </c>
      <c r="G179" s="146" t="str">
        <f t="shared" si="35"/>
        <v/>
      </c>
      <c r="H179" s="146">
        <f t="shared" si="36"/>
        <v>0</v>
      </c>
      <c r="I179" s="146" t="str">
        <f t="shared" si="37"/>
        <v>00</v>
      </c>
      <c r="J179" s="146" t="str">
        <f t="shared" si="38"/>
        <v>0</v>
      </c>
      <c r="K179" s="146" t="str">
        <f t="shared" si="39"/>
        <v>a000</v>
      </c>
      <c r="L179" s="146" t="e">
        <f t="shared" si="40"/>
        <v>#NAME?</v>
      </c>
      <c r="M179" s="146" t="str">
        <f t="shared" si="41"/>
        <v/>
      </c>
      <c r="N179" s="146">
        <f t="shared" si="42"/>
        <v>0</v>
      </c>
      <c r="O179" s="132" t="e">
        <f t="shared" si="30"/>
        <v>#N/A</v>
      </c>
      <c r="P179" s="132" t="b">
        <f t="shared" si="31"/>
        <v>1</v>
      </c>
      <c r="R179" s="146">
        <v>170</v>
      </c>
      <c r="S179" s="149" t="s">
        <v>12</v>
      </c>
      <c r="T179" s="21"/>
      <c r="U179" s="21"/>
      <c r="V179" s="146" t="str">
        <f t="shared" si="43"/>
        <v/>
      </c>
    </row>
    <row r="180" spans="1:22">
      <c r="A180" s="146">
        <f t="shared" si="32"/>
        <v>171</v>
      </c>
      <c r="B180" s="149" t="s">
        <v>177</v>
      </c>
      <c r="C180" s="21"/>
      <c r="D180" s="21"/>
      <c r="E180" s="135">
        <f t="shared" si="33"/>
        <v>0</v>
      </c>
      <c r="F180" s="135">
        <f t="shared" si="34"/>
        <v>0</v>
      </c>
      <c r="G180" s="146" t="str">
        <f t="shared" si="35"/>
        <v/>
      </c>
      <c r="H180" s="146">
        <f t="shared" si="36"/>
        <v>0</v>
      </c>
      <c r="I180" s="146" t="str">
        <f t="shared" si="37"/>
        <v>00</v>
      </c>
      <c r="J180" s="146" t="str">
        <f t="shared" si="38"/>
        <v>0</v>
      </c>
      <c r="K180" s="146" t="str">
        <f t="shared" si="39"/>
        <v>a000</v>
      </c>
      <c r="L180" s="146" t="e">
        <f t="shared" si="40"/>
        <v>#NAME?</v>
      </c>
      <c r="M180" s="146" t="str">
        <f t="shared" si="41"/>
        <v/>
      </c>
      <c r="N180" s="146">
        <f t="shared" si="42"/>
        <v>0</v>
      </c>
      <c r="O180" s="132" t="e">
        <f t="shared" si="30"/>
        <v>#N/A</v>
      </c>
      <c r="P180" s="132" t="b">
        <f t="shared" si="31"/>
        <v>1</v>
      </c>
      <c r="R180" s="146">
        <v>171</v>
      </c>
      <c r="S180" s="149" t="s">
        <v>12</v>
      </c>
      <c r="T180" s="21"/>
      <c r="U180" s="21"/>
      <c r="V180" s="146" t="str">
        <f t="shared" si="43"/>
        <v/>
      </c>
    </row>
    <row r="181" spans="1:22">
      <c r="A181" s="146">
        <f t="shared" si="32"/>
        <v>172</v>
      </c>
      <c r="B181" s="149" t="s">
        <v>177</v>
      </c>
      <c r="C181" s="21"/>
      <c r="D181" s="21"/>
      <c r="E181" s="135">
        <f t="shared" si="33"/>
        <v>0</v>
      </c>
      <c r="F181" s="135">
        <f t="shared" si="34"/>
        <v>0</v>
      </c>
      <c r="G181" s="146" t="str">
        <f t="shared" si="35"/>
        <v/>
      </c>
      <c r="H181" s="146">
        <f t="shared" si="36"/>
        <v>0</v>
      </c>
      <c r="I181" s="146" t="str">
        <f t="shared" si="37"/>
        <v>00</v>
      </c>
      <c r="J181" s="146" t="str">
        <f t="shared" si="38"/>
        <v>0</v>
      </c>
      <c r="K181" s="146" t="str">
        <f t="shared" si="39"/>
        <v>a000</v>
      </c>
      <c r="L181" s="146" t="e">
        <f t="shared" si="40"/>
        <v>#NAME?</v>
      </c>
      <c r="M181" s="146" t="str">
        <f t="shared" si="41"/>
        <v/>
      </c>
      <c r="N181" s="146">
        <f t="shared" si="42"/>
        <v>0</v>
      </c>
      <c r="O181" s="132" t="e">
        <f t="shared" si="30"/>
        <v>#N/A</v>
      </c>
      <c r="P181" s="132" t="b">
        <f t="shared" si="31"/>
        <v>1</v>
      </c>
      <c r="R181" s="146">
        <v>172</v>
      </c>
      <c r="S181" s="149" t="s">
        <v>12</v>
      </c>
      <c r="T181" s="21"/>
      <c r="U181" s="21"/>
      <c r="V181" s="146" t="str">
        <f t="shared" si="43"/>
        <v/>
      </c>
    </row>
    <row r="182" spans="1:22">
      <c r="A182" s="146">
        <f t="shared" si="32"/>
        <v>173</v>
      </c>
      <c r="B182" s="149" t="s">
        <v>177</v>
      </c>
      <c r="C182" s="21"/>
      <c r="D182" s="21"/>
      <c r="E182" s="135">
        <f t="shared" si="33"/>
        <v>0</v>
      </c>
      <c r="F182" s="135">
        <f t="shared" si="34"/>
        <v>0</v>
      </c>
      <c r="G182" s="146" t="str">
        <f t="shared" si="35"/>
        <v/>
      </c>
      <c r="H182" s="146">
        <f t="shared" si="36"/>
        <v>0</v>
      </c>
      <c r="I182" s="146" t="str">
        <f t="shared" si="37"/>
        <v>00</v>
      </c>
      <c r="J182" s="146" t="str">
        <f t="shared" si="38"/>
        <v>0</v>
      </c>
      <c r="K182" s="146" t="str">
        <f t="shared" si="39"/>
        <v>a000</v>
      </c>
      <c r="L182" s="146" t="e">
        <f t="shared" si="40"/>
        <v>#NAME?</v>
      </c>
      <c r="M182" s="146" t="str">
        <f t="shared" si="41"/>
        <v/>
      </c>
      <c r="N182" s="146">
        <f t="shared" si="42"/>
        <v>0</v>
      </c>
      <c r="O182" s="132" t="e">
        <f t="shared" si="30"/>
        <v>#N/A</v>
      </c>
      <c r="P182" s="132" t="b">
        <f t="shared" si="31"/>
        <v>1</v>
      </c>
      <c r="R182" s="146">
        <v>173</v>
      </c>
      <c r="S182" s="149" t="s">
        <v>12</v>
      </c>
      <c r="T182" s="21"/>
      <c r="U182" s="21"/>
      <c r="V182" s="146" t="str">
        <f t="shared" si="43"/>
        <v/>
      </c>
    </row>
    <row r="183" spans="1:22">
      <c r="A183" s="146">
        <f t="shared" si="32"/>
        <v>174</v>
      </c>
      <c r="B183" s="149" t="s">
        <v>177</v>
      </c>
      <c r="C183" s="21"/>
      <c r="D183" s="21"/>
      <c r="E183" s="135">
        <f t="shared" si="33"/>
        <v>0</v>
      </c>
      <c r="F183" s="135">
        <f t="shared" si="34"/>
        <v>0</v>
      </c>
      <c r="G183" s="146" t="str">
        <f t="shared" si="35"/>
        <v/>
      </c>
      <c r="H183" s="146">
        <f t="shared" si="36"/>
        <v>0</v>
      </c>
      <c r="I183" s="146" t="str">
        <f t="shared" si="37"/>
        <v>00</v>
      </c>
      <c r="J183" s="146" t="str">
        <f t="shared" si="38"/>
        <v>0</v>
      </c>
      <c r="K183" s="146" t="str">
        <f t="shared" si="39"/>
        <v>a000</v>
      </c>
      <c r="L183" s="146" t="e">
        <f t="shared" si="40"/>
        <v>#NAME?</v>
      </c>
      <c r="M183" s="146" t="str">
        <f t="shared" si="41"/>
        <v/>
      </c>
      <c r="N183" s="146">
        <f t="shared" si="42"/>
        <v>0</v>
      </c>
      <c r="O183" s="132" t="e">
        <f t="shared" si="30"/>
        <v>#N/A</v>
      </c>
      <c r="P183" s="132" t="b">
        <f t="shared" si="31"/>
        <v>1</v>
      </c>
      <c r="R183" s="146">
        <v>174</v>
      </c>
      <c r="S183" s="149" t="s">
        <v>12</v>
      </c>
      <c r="T183" s="21"/>
      <c r="U183" s="21"/>
      <c r="V183" s="146" t="str">
        <f t="shared" si="43"/>
        <v/>
      </c>
    </row>
    <row r="184" spans="1:22">
      <c r="A184" s="146">
        <f t="shared" si="32"/>
        <v>175</v>
      </c>
      <c r="B184" s="149" t="s">
        <v>177</v>
      </c>
      <c r="C184" s="21"/>
      <c r="D184" s="21"/>
      <c r="E184" s="135">
        <f t="shared" si="33"/>
        <v>0</v>
      </c>
      <c r="F184" s="135">
        <f t="shared" si="34"/>
        <v>0</v>
      </c>
      <c r="G184" s="146" t="str">
        <f t="shared" si="35"/>
        <v/>
      </c>
      <c r="H184" s="146">
        <f t="shared" si="36"/>
        <v>0</v>
      </c>
      <c r="I184" s="146" t="str">
        <f t="shared" si="37"/>
        <v>00</v>
      </c>
      <c r="J184" s="146" t="str">
        <f t="shared" si="38"/>
        <v>0</v>
      </c>
      <c r="K184" s="146" t="str">
        <f t="shared" si="39"/>
        <v>a000</v>
      </c>
      <c r="L184" s="146" t="e">
        <f t="shared" si="40"/>
        <v>#NAME?</v>
      </c>
      <c r="M184" s="146" t="str">
        <f t="shared" si="41"/>
        <v/>
      </c>
      <c r="N184" s="146">
        <f t="shared" si="42"/>
        <v>0</v>
      </c>
      <c r="O184" s="132" t="e">
        <f t="shared" si="30"/>
        <v>#N/A</v>
      </c>
      <c r="P184" s="132" t="b">
        <f t="shared" si="31"/>
        <v>1</v>
      </c>
      <c r="R184" s="146">
        <v>175</v>
      </c>
      <c r="S184" s="149" t="s">
        <v>12</v>
      </c>
      <c r="T184" s="21"/>
      <c r="U184" s="21"/>
      <c r="V184" s="146" t="str">
        <f t="shared" si="43"/>
        <v/>
      </c>
    </row>
    <row r="185" spans="1:22">
      <c r="A185" s="146">
        <f t="shared" si="32"/>
        <v>176</v>
      </c>
      <c r="B185" s="149" t="s">
        <v>177</v>
      </c>
      <c r="C185" s="21"/>
      <c r="D185" s="21"/>
      <c r="E185" s="135">
        <f t="shared" si="33"/>
        <v>0</v>
      </c>
      <c r="F185" s="135">
        <f t="shared" si="34"/>
        <v>0</v>
      </c>
      <c r="G185" s="146" t="str">
        <f t="shared" si="35"/>
        <v/>
      </c>
      <c r="H185" s="146">
        <f t="shared" si="36"/>
        <v>0</v>
      </c>
      <c r="I185" s="146" t="str">
        <f t="shared" si="37"/>
        <v>00</v>
      </c>
      <c r="J185" s="146" t="str">
        <f t="shared" si="38"/>
        <v>0</v>
      </c>
      <c r="K185" s="146" t="str">
        <f t="shared" si="39"/>
        <v>a000</v>
      </c>
      <c r="L185" s="146" t="e">
        <f t="shared" si="40"/>
        <v>#NAME?</v>
      </c>
      <c r="M185" s="146" t="str">
        <f t="shared" si="41"/>
        <v/>
      </c>
      <c r="N185" s="146">
        <f t="shared" si="42"/>
        <v>0</v>
      </c>
      <c r="O185" s="132" t="e">
        <f t="shared" si="30"/>
        <v>#N/A</v>
      </c>
      <c r="P185" s="132" t="b">
        <f t="shared" si="31"/>
        <v>1</v>
      </c>
      <c r="R185" s="146">
        <v>176</v>
      </c>
      <c r="S185" s="149" t="s">
        <v>12</v>
      </c>
      <c r="T185" s="21"/>
      <c r="U185" s="21"/>
      <c r="V185" s="146" t="str">
        <f t="shared" si="43"/>
        <v/>
      </c>
    </row>
    <row r="186" spans="1:22">
      <c r="A186" s="146">
        <f t="shared" si="32"/>
        <v>177</v>
      </c>
      <c r="B186" s="149" t="s">
        <v>177</v>
      </c>
      <c r="C186" s="21"/>
      <c r="D186" s="21"/>
      <c r="E186" s="135">
        <f t="shared" si="33"/>
        <v>0</v>
      </c>
      <c r="F186" s="135">
        <f t="shared" si="34"/>
        <v>0</v>
      </c>
      <c r="G186" s="146" t="str">
        <f t="shared" si="35"/>
        <v/>
      </c>
      <c r="H186" s="146">
        <f t="shared" si="36"/>
        <v>0</v>
      </c>
      <c r="I186" s="146" t="str">
        <f t="shared" si="37"/>
        <v>00</v>
      </c>
      <c r="J186" s="146" t="str">
        <f t="shared" si="38"/>
        <v>0</v>
      </c>
      <c r="K186" s="146" t="str">
        <f t="shared" si="39"/>
        <v>a000</v>
      </c>
      <c r="L186" s="146" t="e">
        <f t="shared" si="40"/>
        <v>#NAME?</v>
      </c>
      <c r="M186" s="146" t="str">
        <f t="shared" si="41"/>
        <v/>
      </c>
      <c r="N186" s="146">
        <f t="shared" si="42"/>
        <v>0</v>
      </c>
      <c r="O186" s="132" t="e">
        <f t="shared" si="30"/>
        <v>#N/A</v>
      </c>
      <c r="P186" s="132" t="b">
        <f t="shared" si="31"/>
        <v>1</v>
      </c>
      <c r="R186" s="146">
        <v>177</v>
      </c>
      <c r="S186" s="149" t="s">
        <v>12</v>
      </c>
      <c r="T186" s="21"/>
      <c r="U186" s="21"/>
      <c r="V186" s="146" t="str">
        <f t="shared" si="43"/>
        <v/>
      </c>
    </row>
    <row r="187" spans="1:22">
      <c r="A187" s="146">
        <f t="shared" si="32"/>
        <v>178</v>
      </c>
      <c r="B187" s="149" t="s">
        <v>177</v>
      </c>
      <c r="C187" s="21"/>
      <c r="D187" s="21"/>
      <c r="E187" s="135">
        <f t="shared" si="33"/>
        <v>0</v>
      </c>
      <c r="F187" s="135">
        <f t="shared" si="34"/>
        <v>0</v>
      </c>
      <c r="G187" s="146" t="str">
        <f t="shared" si="35"/>
        <v/>
      </c>
      <c r="H187" s="146">
        <f t="shared" si="36"/>
        <v>0</v>
      </c>
      <c r="I187" s="146" t="str">
        <f t="shared" si="37"/>
        <v>00</v>
      </c>
      <c r="J187" s="146" t="str">
        <f t="shared" si="38"/>
        <v>0</v>
      </c>
      <c r="K187" s="146" t="str">
        <f t="shared" si="39"/>
        <v>a000</v>
      </c>
      <c r="L187" s="146" t="e">
        <f t="shared" si="40"/>
        <v>#NAME?</v>
      </c>
      <c r="M187" s="146" t="str">
        <f t="shared" si="41"/>
        <v/>
      </c>
      <c r="N187" s="146">
        <f t="shared" si="42"/>
        <v>0</v>
      </c>
      <c r="O187" s="132" t="e">
        <f t="shared" si="30"/>
        <v>#N/A</v>
      </c>
      <c r="P187" s="132" t="b">
        <f t="shared" si="31"/>
        <v>1</v>
      </c>
      <c r="R187" s="146">
        <v>178</v>
      </c>
      <c r="S187" s="149" t="s">
        <v>12</v>
      </c>
      <c r="T187" s="21"/>
      <c r="U187" s="21"/>
      <c r="V187" s="146" t="str">
        <f t="shared" si="43"/>
        <v/>
      </c>
    </row>
    <row r="188" spans="1:22">
      <c r="A188" s="146">
        <f t="shared" si="32"/>
        <v>179</v>
      </c>
      <c r="B188" s="149" t="s">
        <v>177</v>
      </c>
      <c r="C188" s="21"/>
      <c r="D188" s="21"/>
      <c r="E188" s="135">
        <f t="shared" si="33"/>
        <v>0</v>
      </c>
      <c r="F188" s="135">
        <f t="shared" si="34"/>
        <v>0</v>
      </c>
      <c r="G188" s="146" t="str">
        <f t="shared" si="35"/>
        <v/>
      </c>
      <c r="H188" s="146">
        <f t="shared" si="36"/>
        <v>0</v>
      </c>
      <c r="I188" s="146" t="str">
        <f t="shared" si="37"/>
        <v>00</v>
      </c>
      <c r="J188" s="146" t="str">
        <f t="shared" si="38"/>
        <v>0</v>
      </c>
      <c r="K188" s="146" t="str">
        <f t="shared" si="39"/>
        <v>a000</v>
      </c>
      <c r="L188" s="146" t="e">
        <f t="shared" si="40"/>
        <v>#NAME?</v>
      </c>
      <c r="M188" s="146" t="str">
        <f t="shared" si="41"/>
        <v/>
      </c>
      <c r="N188" s="146">
        <f t="shared" si="42"/>
        <v>0</v>
      </c>
      <c r="O188" s="132" t="e">
        <f t="shared" si="30"/>
        <v>#N/A</v>
      </c>
      <c r="P188" s="132" t="b">
        <f t="shared" si="31"/>
        <v>1</v>
      </c>
      <c r="R188" s="146">
        <v>179</v>
      </c>
      <c r="S188" s="149" t="s">
        <v>12</v>
      </c>
      <c r="T188" s="21"/>
      <c r="U188" s="21"/>
      <c r="V188" s="146" t="str">
        <f t="shared" si="43"/>
        <v/>
      </c>
    </row>
    <row r="189" spans="1:22">
      <c r="A189" s="146">
        <f t="shared" si="32"/>
        <v>180</v>
      </c>
      <c r="B189" s="149" t="s">
        <v>177</v>
      </c>
      <c r="C189" s="21"/>
      <c r="D189" s="21"/>
      <c r="E189" s="135">
        <f t="shared" si="33"/>
        <v>0</v>
      </c>
      <c r="F189" s="135">
        <f t="shared" si="34"/>
        <v>0</v>
      </c>
      <c r="G189" s="146" t="str">
        <f t="shared" si="35"/>
        <v/>
      </c>
      <c r="H189" s="146">
        <f t="shared" si="36"/>
        <v>0</v>
      </c>
      <c r="I189" s="146" t="str">
        <f t="shared" si="37"/>
        <v>00</v>
      </c>
      <c r="J189" s="146" t="str">
        <f t="shared" si="38"/>
        <v>0</v>
      </c>
      <c r="K189" s="146" t="str">
        <f t="shared" si="39"/>
        <v>a000</v>
      </c>
      <c r="L189" s="146" t="e">
        <f t="shared" si="40"/>
        <v>#NAME?</v>
      </c>
      <c r="M189" s="146" t="str">
        <f t="shared" si="41"/>
        <v/>
      </c>
      <c r="N189" s="146">
        <f t="shared" si="42"/>
        <v>0</v>
      </c>
      <c r="O189" s="132" t="e">
        <f t="shared" si="30"/>
        <v>#N/A</v>
      </c>
      <c r="P189" s="132" t="b">
        <f t="shared" si="31"/>
        <v>1</v>
      </c>
      <c r="R189" s="146">
        <v>180</v>
      </c>
      <c r="S189" s="149" t="s">
        <v>12</v>
      </c>
      <c r="T189" s="21"/>
      <c r="U189" s="21"/>
      <c r="V189" s="146" t="str">
        <f t="shared" si="43"/>
        <v/>
      </c>
    </row>
    <row r="190" spans="1:22">
      <c r="A190" s="146">
        <f t="shared" si="32"/>
        <v>181</v>
      </c>
      <c r="B190" s="149" t="s">
        <v>177</v>
      </c>
      <c r="C190" s="21"/>
      <c r="D190" s="21"/>
      <c r="E190" s="135">
        <f t="shared" si="33"/>
        <v>0</v>
      </c>
      <c r="F190" s="135">
        <f t="shared" si="34"/>
        <v>0</v>
      </c>
      <c r="G190" s="146" t="str">
        <f t="shared" si="35"/>
        <v/>
      </c>
      <c r="H190" s="146">
        <f t="shared" si="36"/>
        <v>0</v>
      </c>
      <c r="I190" s="146" t="str">
        <f t="shared" si="37"/>
        <v>00</v>
      </c>
      <c r="J190" s="146" t="str">
        <f t="shared" si="38"/>
        <v>0</v>
      </c>
      <c r="K190" s="146" t="str">
        <f t="shared" si="39"/>
        <v>a000</v>
      </c>
      <c r="L190" s="146" t="e">
        <f t="shared" si="40"/>
        <v>#NAME?</v>
      </c>
      <c r="M190" s="146" t="str">
        <f t="shared" si="41"/>
        <v/>
      </c>
      <c r="N190" s="146">
        <f t="shared" si="42"/>
        <v>0</v>
      </c>
      <c r="O190" s="132" t="e">
        <f t="shared" si="30"/>
        <v>#N/A</v>
      </c>
      <c r="P190" s="132" t="b">
        <f t="shared" si="31"/>
        <v>1</v>
      </c>
      <c r="R190" s="146">
        <v>181</v>
      </c>
      <c r="S190" s="149" t="s">
        <v>12</v>
      </c>
      <c r="T190" s="21"/>
      <c r="U190" s="21"/>
      <c r="V190" s="146" t="str">
        <f t="shared" si="43"/>
        <v/>
      </c>
    </row>
    <row r="191" spans="1:22">
      <c r="A191" s="146">
        <f t="shared" si="32"/>
        <v>182</v>
      </c>
      <c r="B191" s="149" t="s">
        <v>177</v>
      </c>
      <c r="C191" s="21"/>
      <c r="D191" s="21"/>
      <c r="E191" s="135">
        <f t="shared" si="33"/>
        <v>0</v>
      </c>
      <c r="F191" s="135">
        <f t="shared" si="34"/>
        <v>0</v>
      </c>
      <c r="G191" s="146" t="str">
        <f t="shared" si="35"/>
        <v/>
      </c>
      <c r="H191" s="146">
        <f t="shared" si="36"/>
        <v>0</v>
      </c>
      <c r="I191" s="146" t="str">
        <f t="shared" si="37"/>
        <v>00</v>
      </c>
      <c r="J191" s="146" t="str">
        <f t="shared" si="38"/>
        <v>0</v>
      </c>
      <c r="K191" s="146" t="str">
        <f t="shared" si="39"/>
        <v>a000</v>
      </c>
      <c r="L191" s="146" t="e">
        <f t="shared" si="40"/>
        <v>#NAME?</v>
      </c>
      <c r="M191" s="146" t="str">
        <f t="shared" si="41"/>
        <v/>
      </c>
      <c r="N191" s="146">
        <f t="shared" si="42"/>
        <v>0</v>
      </c>
      <c r="O191" s="132" t="e">
        <f t="shared" si="30"/>
        <v>#N/A</v>
      </c>
      <c r="P191" s="132" t="b">
        <f t="shared" si="31"/>
        <v>1</v>
      </c>
      <c r="R191" s="146">
        <v>182</v>
      </c>
      <c r="S191" s="149" t="s">
        <v>12</v>
      </c>
      <c r="T191" s="21"/>
      <c r="U191" s="21"/>
      <c r="V191" s="146" t="str">
        <f t="shared" si="43"/>
        <v/>
      </c>
    </row>
    <row r="192" spans="1:22">
      <c r="A192" s="146">
        <f t="shared" si="32"/>
        <v>183</v>
      </c>
      <c r="B192" s="149" t="s">
        <v>177</v>
      </c>
      <c r="C192" s="21"/>
      <c r="D192" s="21"/>
      <c r="E192" s="135">
        <f t="shared" si="33"/>
        <v>0</v>
      </c>
      <c r="F192" s="135">
        <f t="shared" si="34"/>
        <v>0</v>
      </c>
      <c r="G192" s="146" t="str">
        <f t="shared" si="35"/>
        <v/>
      </c>
      <c r="H192" s="146">
        <f t="shared" si="36"/>
        <v>0</v>
      </c>
      <c r="I192" s="146" t="str">
        <f t="shared" si="37"/>
        <v>00</v>
      </c>
      <c r="J192" s="146" t="str">
        <f t="shared" si="38"/>
        <v>0</v>
      </c>
      <c r="K192" s="146" t="str">
        <f t="shared" si="39"/>
        <v>a000</v>
      </c>
      <c r="L192" s="146" t="e">
        <f t="shared" si="40"/>
        <v>#NAME?</v>
      </c>
      <c r="M192" s="146" t="str">
        <f t="shared" si="41"/>
        <v/>
      </c>
      <c r="N192" s="146">
        <f t="shared" si="42"/>
        <v>0</v>
      </c>
      <c r="O192" s="132" t="e">
        <f t="shared" si="30"/>
        <v>#N/A</v>
      </c>
      <c r="P192" s="132" t="b">
        <f t="shared" si="31"/>
        <v>1</v>
      </c>
      <c r="R192" s="146">
        <v>183</v>
      </c>
      <c r="S192" s="149" t="s">
        <v>12</v>
      </c>
      <c r="T192" s="21"/>
      <c r="U192" s="21"/>
      <c r="V192" s="146" t="str">
        <f t="shared" si="43"/>
        <v/>
      </c>
    </row>
    <row r="193" spans="1:22">
      <c r="A193" s="146">
        <f t="shared" si="32"/>
        <v>184</v>
      </c>
      <c r="B193" s="149" t="s">
        <v>177</v>
      </c>
      <c r="C193" s="21"/>
      <c r="D193" s="21"/>
      <c r="E193" s="135">
        <f t="shared" si="33"/>
        <v>0</v>
      </c>
      <c r="F193" s="135">
        <f t="shared" si="34"/>
        <v>0</v>
      </c>
      <c r="G193" s="146" t="str">
        <f t="shared" si="35"/>
        <v/>
      </c>
      <c r="H193" s="146">
        <f t="shared" si="36"/>
        <v>0</v>
      </c>
      <c r="I193" s="146" t="str">
        <f t="shared" si="37"/>
        <v>00</v>
      </c>
      <c r="J193" s="146" t="str">
        <f t="shared" si="38"/>
        <v>0</v>
      </c>
      <c r="K193" s="146" t="str">
        <f t="shared" si="39"/>
        <v>a000</v>
      </c>
      <c r="L193" s="146" t="e">
        <f t="shared" si="40"/>
        <v>#NAME?</v>
      </c>
      <c r="M193" s="146" t="str">
        <f t="shared" si="41"/>
        <v/>
      </c>
      <c r="N193" s="146">
        <f t="shared" si="42"/>
        <v>0</v>
      </c>
      <c r="O193" s="132" t="e">
        <f t="shared" si="30"/>
        <v>#N/A</v>
      </c>
      <c r="P193" s="132" t="b">
        <f t="shared" si="31"/>
        <v>1</v>
      </c>
      <c r="R193" s="146">
        <v>184</v>
      </c>
      <c r="S193" s="149" t="s">
        <v>12</v>
      </c>
      <c r="T193" s="21"/>
      <c r="U193" s="21"/>
      <c r="V193" s="146" t="str">
        <f t="shared" si="43"/>
        <v/>
      </c>
    </row>
    <row r="194" spans="1:22">
      <c r="A194" s="146">
        <f t="shared" si="32"/>
        <v>185</v>
      </c>
      <c r="B194" s="149" t="s">
        <v>177</v>
      </c>
      <c r="C194" s="21"/>
      <c r="D194" s="21"/>
      <c r="E194" s="135">
        <f t="shared" si="33"/>
        <v>0</v>
      </c>
      <c r="F194" s="135">
        <f t="shared" si="34"/>
        <v>0</v>
      </c>
      <c r="G194" s="146" t="str">
        <f t="shared" si="35"/>
        <v/>
      </c>
      <c r="H194" s="146">
        <f t="shared" si="36"/>
        <v>0</v>
      </c>
      <c r="I194" s="146" t="str">
        <f t="shared" si="37"/>
        <v>00</v>
      </c>
      <c r="J194" s="146" t="str">
        <f t="shared" si="38"/>
        <v>0</v>
      </c>
      <c r="K194" s="146" t="str">
        <f t="shared" si="39"/>
        <v>a000</v>
      </c>
      <c r="L194" s="146" t="e">
        <f t="shared" si="40"/>
        <v>#NAME?</v>
      </c>
      <c r="M194" s="146" t="str">
        <f t="shared" si="41"/>
        <v/>
      </c>
      <c r="N194" s="146">
        <f t="shared" si="42"/>
        <v>0</v>
      </c>
      <c r="O194" s="132" t="e">
        <f t="shared" si="30"/>
        <v>#N/A</v>
      </c>
      <c r="P194" s="132" t="b">
        <f t="shared" si="31"/>
        <v>1</v>
      </c>
      <c r="R194" s="146">
        <v>185</v>
      </c>
      <c r="S194" s="149" t="s">
        <v>12</v>
      </c>
      <c r="T194" s="21"/>
      <c r="U194" s="21"/>
      <c r="V194" s="146" t="str">
        <f t="shared" si="43"/>
        <v/>
      </c>
    </row>
    <row r="195" spans="1:22">
      <c r="A195" s="146">
        <f t="shared" si="32"/>
        <v>186</v>
      </c>
      <c r="B195" s="149" t="s">
        <v>177</v>
      </c>
      <c r="C195" s="21"/>
      <c r="D195" s="21"/>
      <c r="E195" s="135">
        <f t="shared" si="33"/>
        <v>0</v>
      </c>
      <c r="F195" s="135">
        <f t="shared" si="34"/>
        <v>0</v>
      </c>
      <c r="G195" s="146" t="str">
        <f t="shared" si="35"/>
        <v/>
      </c>
      <c r="H195" s="146">
        <f t="shared" si="36"/>
        <v>0</v>
      </c>
      <c r="I195" s="146" t="str">
        <f t="shared" si="37"/>
        <v>00</v>
      </c>
      <c r="J195" s="146" t="str">
        <f t="shared" si="38"/>
        <v>0</v>
      </c>
      <c r="K195" s="146" t="str">
        <f t="shared" si="39"/>
        <v>a000</v>
      </c>
      <c r="L195" s="146" t="e">
        <f t="shared" si="40"/>
        <v>#NAME?</v>
      </c>
      <c r="M195" s="146" t="str">
        <f t="shared" si="41"/>
        <v/>
      </c>
      <c r="N195" s="146">
        <f t="shared" si="42"/>
        <v>0</v>
      </c>
      <c r="O195" s="132" t="e">
        <f t="shared" si="30"/>
        <v>#N/A</v>
      </c>
      <c r="P195" s="132" t="b">
        <f t="shared" si="31"/>
        <v>1</v>
      </c>
      <c r="R195" s="146">
        <v>186</v>
      </c>
      <c r="S195" s="149" t="s">
        <v>12</v>
      </c>
      <c r="T195" s="21"/>
      <c r="U195" s="21"/>
      <c r="V195" s="146" t="str">
        <f t="shared" si="43"/>
        <v/>
      </c>
    </row>
    <row r="196" spans="1:22">
      <c r="A196" s="146">
        <f t="shared" si="32"/>
        <v>187</v>
      </c>
      <c r="B196" s="149" t="s">
        <v>177</v>
      </c>
      <c r="C196" s="21"/>
      <c r="D196" s="21"/>
      <c r="E196" s="135">
        <f t="shared" si="33"/>
        <v>0</v>
      </c>
      <c r="F196" s="135">
        <f t="shared" si="34"/>
        <v>0</v>
      </c>
      <c r="G196" s="146" t="str">
        <f t="shared" si="35"/>
        <v/>
      </c>
      <c r="H196" s="146">
        <f t="shared" si="36"/>
        <v>0</v>
      </c>
      <c r="I196" s="146" t="str">
        <f t="shared" si="37"/>
        <v>00</v>
      </c>
      <c r="J196" s="146" t="str">
        <f t="shared" si="38"/>
        <v>0</v>
      </c>
      <c r="K196" s="146" t="str">
        <f t="shared" si="39"/>
        <v>a000</v>
      </c>
      <c r="L196" s="146" t="e">
        <f t="shared" si="40"/>
        <v>#NAME?</v>
      </c>
      <c r="M196" s="146" t="str">
        <f t="shared" si="41"/>
        <v/>
      </c>
      <c r="N196" s="146">
        <f t="shared" si="42"/>
        <v>0</v>
      </c>
      <c r="O196" s="132" t="e">
        <f t="shared" si="30"/>
        <v>#N/A</v>
      </c>
      <c r="P196" s="132" t="b">
        <f t="shared" si="31"/>
        <v>1</v>
      </c>
      <c r="R196" s="146">
        <v>187</v>
      </c>
      <c r="S196" s="149" t="s">
        <v>12</v>
      </c>
      <c r="T196" s="21"/>
      <c r="U196" s="21"/>
      <c r="V196" s="146" t="str">
        <f t="shared" si="43"/>
        <v/>
      </c>
    </row>
    <row r="197" spans="1:22">
      <c r="A197" s="146">
        <f t="shared" si="32"/>
        <v>188</v>
      </c>
      <c r="B197" s="149" t="s">
        <v>177</v>
      </c>
      <c r="C197" s="21"/>
      <c r="D197" s="21"/>
      <c r="E197" s="135">
        <f t="shared" si="33"/>
        <v>0</v>
      </c>
      <c r="F197" s="135">
        <f t="shared" si="34"/>
        <v>0</v>
      </c>
      <c r="G197" s="146" t="str">
        <f t="shared" si="35"/>
        <v/>
      </c>
      <c r="H197" s="146">
        <f t="shared" si="36"/>
        <v>0</v>
      </c>
      <c r="I197" s="146" t="str">
        <f t="shared" si="37"/>
        <v>00</v>
      </c>
      <c r="J197" s="146" t="str">
        <f t="shared" si="38"/>
        <v>0</v>
      </c>
      <c r="K197" s="146" t="str">
        <f t="shared" si="39"/>
        <v>a000</v>
      </c>
      <c r="L197" s="146" t="e">
        <f t="shared" si="40"/>
        <v>#NAME?</v>
      </c>
      <c r="M197" s="146" t="str">
        <f t="shared" si="41"/>
        <v/>
      </c>
      <c r="N197" s="146">
        <f t="shared" si="42"/>
        <v>0</v>
      </c>
      <c r="O197" s="132" t="e">
        <f t="shared" si="30"/>
        <v>#N/A</v>
      </c>
      <c r="P197" s="132" t="b">
        <f t="shared" si="31"/>
        <v>1</v>
      </c>
      <c r="R197" s="146">
        <v>188</v>
      </c>
      <c r="S197" s="149" t="s">
        <v>12</v>
      </c>
      <c r="T197" s="21"/>
      <c r="U197" s="21"/>
      <c r="V197" s="146" t="str">
        <f t="shared" si="43"/>
        <v/>
      </c>
    </row>
    <row r="198" spans="1:22">
      <c r="A198" s="146">
        <f t="shared" si="32"/>
        <v>189</v>
      </c>
      <c r="B198" s="149" t="s">
        <v>177</v>
      </c>
      <c r="C198" s="21"/>
      <c r="D198" s="21"/>
      <c r="E198" s="135">
        <f t="shared" si="33"/>
        <v>0</v>
      </c>
      <c r="F198" s="135">
        <f t="shared" si="34"/>
        <v>0</v>
      </c>
      <c r="G198" s="146" t="str">
        <f t="shared" si="35"/>
        <v/>
      </c>
      <c r="H198" s="146">
        <f t="shared" si="36"/>
        <v>0</v>
      </c>
      <c r="I198" s="146" t="str">
        <f t="shared" si="37"/>
        <v>00</v>
      </c>
      <c r="J198" s="146" t="str">
        <f t="shared" si="38"/>
        <v>0</v>
      </c>
      <c r="K198" s="146" t="str">
        <f t="shared" si="39"/>
        <v>a000</v>
      </c>
      <c r="L198" s="146" t="e">
        <f t="shared" si="40"/>
        <v>#NAME?</v>
      </c>
      <c r="M198" s="146" t="str">
        <f t="shared" si="41"/>
        <v/>
      </c>
      <c r="N198" s="146">
        <f t="shared" si="42"/>
        <v>0</v>
      </c>
      <c r="O198" s="132" t="e">
        <f t="shared" si="30"/>
        <v>#N/A</v>
      </c>
      <c r="P198" s="132" t="b">
        <f t="shared" si="31"/>
        <v>1</v>
      </c>
      <c r="R198" s="146">
        <v>189</v>
      </c>
      <c r="S198" s="149" t="s">
        <v>12</v>
      </c>
      <c r="T198" s="21"/>
      <c r="U198" s="21"/>
      <c r="V198" s="146" t="str">
        <f t="shared" si="43"/>
        <v/>
      </c>
    </row>
    <row r="199" spans="1:22">
      <c r="A199" s="146">
        <f t="shared" si="32"/>
        <v>190</v>
      </c>
      <c r="B199" s="149" t="s">
        <v>177</v>
      </c>
      <c r="C199" s="21"/>
      <c r="D199" s="21"/>
      <c r="E199" s="135">
        <f t="shared" si="33"/>
        <v>0</v>
      </c>
      <c r="F199" s="135">
        <f t="shared" si="34"/>
        <v>0</v>
      </c>
      <c r="G199" s="146" t="str">
        <f t="shared" si="35"/>
        <v/>
      </c>
      <c r="H199" s="146">
        <f t="shared" si="36"/>
        <v>0</v>
      </c>
      <c r="I199" s="146" t="str">
        <f t="shared" si="37"/>
        <v>00</v>
      </c>
      <c r="J199" s="146" t="str">
        <f t="shared" si="38"/>
        <v>0</v>
      </c>
      <c r="K199" s="146" t="str">
        <f t="shared" si="39"/>
        <v>a000</v>
      </c>
      <c r="L199" s="146" t="e">
        <f t="shared" si="40"/>
        <v>#NAME?</v>
      </c>
      <c r="M199" s="146" t="str">
        <f t="shared" si="41"/>
        <v/>
      </c>
      <c r="N199" s="146">
        <f t="shared" si="42"/>
        <v>0</v>
      </c>
      <c r="O199" s="132" t="e">
        <f t="shared" si="30"/>
        <v>#N/A</v>
      </c>
      <c r="P199" s="132" t="b">
        <f t="shared" si="31"/>
        <v>1</v>
      </c>
      <c r="R199" s="146">
        <v>190</v>
      </c>
      <c r="S199" s="149" t="s">
        <v>12</v>
      </c>
      <c r="T199" s="21"/>
      <c r="U199" s="21"/>
      <c r="V199" s="146" t="str">
        <f t="shared" si="43"/>
        <v/>
      </c>
    </row>
    <row r="200" spans="1:22">
      <c r="A200" s="146">
        <f t="shared" si="32"/>
        <v>191</v>
      </c>
      <c r="B200" s="149" t="s">
        <v>177</v>
      </c>
      <c r="C200" s="21"/>
      <c r="D200" s="21"/>
      <c r="E200" s="135">
        <f t="shared" si="33"/>
        <v>0</v>
      </c>
      <c r="F200" s="135">
        <f t="shared" si="34"/>
        <v>0</v>
      </c>
      <c r="G200" s="146" t="str">
        <f t="shared" si="35"/>
        <v/>
      </c>
      <c r="H200" s="146">
        <f t="shared" si="36"/>
        <v>0</v>
      </c>
      <c r="I200" s="146" t="str">
        <f t="shared" si="37"/>
        <v>00</v>
      </c>
      <c r="J200" s="146" t="str">
        <f t="shared" si="38"/>
        <v>0</v>
      </c>
      <c r="K200" s="146" t="str">
        <f t="shared" si="39"/>
        <v>a000</v>
      </c>
      <c r="L200" s="146" t="e">
        <f t="shared" si="40"/>
        <v>#NAME?</v>
      </c>
      <c r="M200" s="146" t="str">
        <f t="shared" si="41"/>
        <v/>
      </c>
      <c r="N200" s="146">
        <f t="shared" si="42"/>
        <v>0</v>
      </c>
      <c r="O200" s="132" t="e">
        <f t="shared" si="30"/>
        <v>#N/A</v>
      </c>
      <c r="P200" s="132" t="b">
        <f t="shared" si="31"/>
        <v>1</v>
      </c>
      <c r="R200" s="146">
        <v>191</v>
      </c>
      <c r="S200" s="149" t="s">
        <v>12</v>
      </c>
      <c r="T200" s="21"/>
      <c r="U200" s="21"/>
      <c r="V200" s="146" t="str">
        <f t="shared" si="43"/>
        <v/>
      </c>
    </row>
    <row r="201" spans="1:22">
      <c r="A201" s="146">
        <f t="shared" si="32"/>
        <v>192</v>
      </c>
      <c r="B201" s="149" t="s">
        <v>177</v>
      </c>
      <c r="C201" s="21"/>
      <c r="D201" s="21"/>
      <c r="E201" s="135">
        <f t="shared" si="33"/>
        <v>0</v>
      </c>
      <c r="F201" s="135">
        <f t="shared" si="34"/>
        <v>0</v>
      </c>
      <c r="G201" s="146" t="str">
        <f t="shared" si="35"/>
        <v/>
      </c>
      <c r="H201" s="146">
        <f t="shared" si="36"/>
        <v>0</v>
      </c>
      <c r="I201" s="146" t="str">
        <f t="shared" si="37"/>
        <v>00</v>
      </c>
      <c r="J201" s="146" t="str">
        <f t="shared" si="38"/>
        <v>0</v>
      </c>
      <c r="K201" s="146" t="str">
        <f t="shared" si="39"/>
        <v>a000</v>
      </c>
      <c r="L201" s="146" t="e">
        <f t="shared" si="40"/>
        <v>#NAME?</v>
      </c>
      <c r="M201" s="146" t="str">
        <f t="shared" si="41"/>
        <v/>
      </c>
      <c r="N201" s="146">
        <f t="shared" si="42"/>
        <v>0</v>
      </c>
      <c r="O201" s="132" t="e">
        <f t="shared" si="30"/>
        <v>#N/A</v>
      </c>
      <c r="P201" s="132" t="b">
        <f t="shared" si="31"/>
        <v>1</v>
      </c>
      <c r="R201" s="146">
        <v>192</v>
      </c>
      <c r="S201" s="149" t="s">
        <v>12</v>
      </c>
      <c r="T201" s="21"/>
      <c r="U201" s="21"/>
      <c r="V201" s="146" t="str">
        <f t="shared" si="43"/>
        <v/>
      </c>
    </row>
    <row r="202" spans="1:22">
      <c r="A202" s="146">
        <f t="shared" si="32"/>
        <v>193</v>
      </c>
      <c r="B202" s="149" t="s">
        <v>177</v>
      </c>
      <c r="C202" s="21"/>
      <c r="D202" s="21"/>
      <c r="E202" s="135">
        <f t="shared" si="33"/>
        <v>0</v>
      </c>
      <c r="F202" s="135">
        <f t="shared" si="34"/>
        <v>0</v>
      </c>
      <c r="G202" s="146" t="str">
        <f t="shared" si="35"/>
        <v/>
      </c>
      <c r="H202" s="146">
        <f t="shared" si="36"/>
        <v>0</v>
      </c>
      <c r="I202" s="146" t="str">
        <f t="shared" si="37"/>
        <v>00</v>
      </c>
      <c r="J202" s="146" t="str">
        <f t="shared" si="38"/>
        <v>0</v>
      </c>
      <c r="K202" s="146" t="str">
        <f t="shared" si="39"/>
        <v>a000</v>
      </c>
      <c r="L202" s="146" t="e">
        <f t="shared" si="40"/>
        <v>#NAME?</v>
      </c>
      <c r="M202" s="146" t="str">
        <f t="shared" si="41"/>
        <v/>
      </c>
      <c r="N202" s="146">
        <f t="shared" si="42"/>
        <v>0</v>
      </c>
      <c r="O202" s="132" t="e">
        <f t="shared" ref="O202:O265" si="44">IF(B202="A",MATCH(C202,ﾁｰﾑA番号表,0),IF(B202="b",MATCH(C202,ﾁｰﾑB番号表,0),""))</f>
        <v>#N/A</v>
      </c>
      <c r="P202" s="132" t="b">
        <f t="shared" si="31"/>
        <v>1</v>
      </c>
      <c r="R202" s="146">
        <v>193</v>
      </c>
      <c r="S202" s="149" t="s">
        <v>12</v>
      </c>
      <c r="T202" s="21"/>
      <c r="U202" s="21"/>
      <c r="V202" s="146" t="str">
        <f t="shared" si="43"/>
        <v/>
      </c>
    </row>
    <row r="203" spans="1:22">
      <c r="A203" s="146">
        <f t="shared" si="32"/>
        <v>194</v>
      </c>
      <c r="B203" s="149" t="s">
        <v>177</v>
      </c>
      <c r="C203" s="21"/>
      <c r="D203" s="21"/>
      <c r="E203" s="135">
        <f t="shared" si="33"/>
        <v>0</v>
      </c>
      <c r="F203" s="135">
        <f t="shared" si="34"/>
        <v>0</v>
      </c>
      <c r="G203" s="146" t="str">
        <f t="shared" si="35"/>
        <v/>
      </c>
      <c r="H203" s="146">
        <f t="shared" si="36"/>
        <v>0</v>
      </c>
      <c r="I203" s="146" t="str">
        <f t="shared" si="37"/>
        <v>00</v>
      </c>
      <c r="J203" s="146" t="str">
        <f t="shared" si="38"/>
        <v>0</v>
      </c>
      <c r="K203" s="146" t="str">
        <f t="shared" si="39"/>
        <v>a000</v>
      </c>
      <c r="L203" s="146" t="e">
        <f t="shared" si="40"/>
        <v>#NAME?</v>
      </c>
      <c r="M203" s="146" t="str">
        <f t="shared" si="41"/>
        <v/>
      </c>
      <c r="N203" s="146">
        <f t="shared" si="42"/>
        <v>0</v>
      </c>
      <c r="O203" s="132" t="e">
        <f t="shared" si="44"/>
        <v>#N/A</v>
      </c>
      <c r="P203" s="132" t="b">
        <f t="shared" ref="P203:P266" si="45">ISNA(O203)</f>
        <v>1</v>
      </c>
      <c r="R203" s="146">
        <v>194</v>
      </c>
      <c r="S203" s="149" t="s">
        <v>12</v>
      </c>
      <c r="T203" s="21"/>
      <c r="U203" s="21"/>
      <c r="V203" s="146" t="str">
        <f t="shared" si="43"/>
        <v/>
      </c>
    </row>
    <row r="204" spans="1:22">
      <c r="A204" s="146">
        <f t="shared" ref="A204:A267" si="46">IF(B204="",A203+1,IF(F204=F203,A203+1,1))</f>
        <v>195</v>
      </c>
      <c r="B204" s="149" t="s">
        <v>177</v>
      </c>
      <c r="C204" s="21"/>
      <c r="D204" s="21"/>
      <c r="E204" s="135">
        <f t="shared" ref="E204:E267" si="47">IF(B204="","",E203)</f>
        <v>0</v>
      </c>
      <c r="F204" s="135">
        <f t="shared" ref="F204:F267" si="48">IF(B204="","",F203)</f>
        <v>0</v>
      </c>
      <c r="G204" s="146" t="str">
        <f t="shared" ref="G204:G267" si="49">IF(C204="","",IF(AND(B204="a",D204&lt;4),G203+D204,G203))</f>
        <v/>
      </c>
      <c r="H204" s="146">
        <f t="shared" ref="H204:H267" si="50">IF(B204="","",IF(AND(B204="b",D204&lt;4),H203+D204,H203))</f>
        <v>0</v>
      </c>
      <c r="I204" s="146" t="str">
        <f t="shared" ref="I204:I267" si="51">IF(B204="","",IF(C204&lt;10,"0"&amp;FIXED(C204,0,0),FIXED(C204,0,0)))</f>
        <v>00</v>
      </c>
      <c r="J204" s="146" t="str">
        <f t="shared" ref="J204:J267" si="52">IF(B204="","",IF(D204&gt;3,D204,FIXED(D204,0,0)))</f>
        <v>0</v>
      </c>
      <c r="K204" s="146" t="str">
        <f t="shared" ref="K204:K267" si="53">B204&amp;I204&amp;J204</f>
        <v>a000</v>
      </c>
      <c r="L204" s="146" t="e">
        <f t="shared" ref="L204:L267" si="54">IF(B204="","",IF(F204&lt;5,競技時間*(F204-1)+(競技時間-E204),競技時間*4+延長時間*(F204-5)+(延長時間-E204)))</f>
        <v>#NAME?</v>
      </c>
      <c r="M204" s="146" t="str">
        <f t="shared" ref="M204:M267" si="55">G204</f>
        <v/>
      </c>
      <c r="N204" s="146">
        <f t="shared" ref="N204:N267" si="56">H204</f>
        <v>0</v>
      </c>
      <c r="O204" s="132" t="e">
        <f t="shared" si="44"/>
        <v>#N/A</v>
      </c>
      <c r="P204" s="132" t="b">
        <f t="shared" si="45"/>
        <v>1</v>
      </c>
      <c r="R204" s="146">
        <v>195</v>
      </c>
      <c r="S204" s="149" t="s">
        <v>12</v>
      </c>
      <c r="T204" s="21"/>
      <c r="U204" s="21"/>
      <c r="V204" s="146" t="str">
        <f t="shared" ref="V204:V209" si="57">IF(T204="","",IF(AND(S204="b",U204&lt;4),V203+U204,V203))</f>
        <v/>
      </c>
    </row>
    <row r="205" spans="1:22">
      <c r="A205" s="146">
        <f t="shared" si="46"/>
        <v>196</v>
      </c>
      <c r="B205" s="149" t="s">
        <v>177</v>
      </c>
      <c r="C205" s="21"/>
      <c r="D205" s="21"/>
      <c r="E205" s="135">
        <f t="shared" si="47"/>
        <v>0</v>
      </c>
      <c r="F205" s="135">
        <f t="shared" si="48"/>
        <v>0</v>
      </c>
      <c r="G205" s="146" t="str">
        <f t="shared" si="49"/>
        <v/>
      </c>
      <c r="H205" s="146">
        <f t="shared" si="50"/>
        <v>0</v>
      </c>
      <c r="I205" s="146" t="str">
        <f t="shared" si="51"/>
        <v>00</v>
      </c>
      <c r="J205" s="146" t="str">
        <f t="shared" si="52"/>
        <v>0</v>
      </c>
      <c r="K205" s="146" t="str">
        <f t="shared" si="53"/>
        <v>a000</v>
      </c>
      <c r="L205" s="146" t="e">
        <f t="shared" si="54"/>
        <v>#NAME?</v>
      </c>
      <c r="M205" s="146" t="str">
        <f t="shared" si="55"/>
        <v/>
      </c>
      <c r="N205" s="146">
        <f t="shared" si="56"/>
        <v>0</v>
      </c>
      <c r="O205" s="132" t="e">
        <f t="shared" si="44"/>
        <v>#N/A</v>
      </c>
      <c r="P205" s="132" t="b">
        <f t="shared" si="45"/>
        <v>1</v>
      </c>
      <c r="R205" s="146">
        <v>196</v>
      </c>
      <c r="S205" s="149" t="s">
        <v>12</v>
      </c>
      <c r="T205" s="21"/>
      <c r="U205" s="21"/>
      <c r="V205" s="146" t="str">
        <f t="shared" si="57"/>
        <v/>
      </c>
    </row>
    <row r="206" spans="1:22">
      <c r="A206" s="146">
        <f t="shared" si="46"/>
        <v>197</v>
      </c>
      <c r="B206" s="149" t="s">
        <v>177</v>
      </c>
      <c r="C206" s="21"/>
      <c r="D206" s="21"/>
      <c r="E206" s="135">
        <f t="shared" si="47"/>
        <v>0</v>
      </c>
      <c r="F206" s="135">
        <f t="shared" si="48"/>
        <v>0</v>
      </c>
      <c r="G206" s="146" t="str">
        <f t="shared" si="49"/>
        <v/>
      </c>
      <c r="H206" s="146">
        <f t="shared" si="50"/>
        <v>0</v>
      </c>
      <c r="I206" s="146" t="str">
        <f t="shared" si="51"/>
        <v>00</v>
      </c>
      <c r="J206" s="146" t="str">
        <f t="shared" si="52"/>
        <v>0</v>
      </c>
      <c r="K206" s="146" t="str">
        <f t="shared" si="53"/>
        <v>a000</v>
      </c>
      <c r="L206" s="146" t="e">
        <f t="shared" si="54"/>
        <v>#NAME?</v>
      </c>
      <c r="M206" s="146" t="str">
        <f t="shared" si="55"/>
        <v/>
      </c>
      <c r="N206" s="146">
        <f t="shared" si="56"/>
        <v>0</v>
      </c>
      <c r="O206" s="132" t="e">
        <f t="shared" si="44"/>
        <v>#N/A</v>
      </c>
      <c r="P206" s="132" t="b">
        <f t="shared" si="45"/>
        <v>1</v>
      </c>
      <c r="R206" s="146">
        <v>197</v>
      </c>
      <c r="S206" s="149" t="s">
        <v>12</v>
      </c>
      <c r="T206" s="21"/>
      <c r="U206" s="21"/>
      <c r="V206" s="146" t="str">
        <f t="shared" si="57"/>
        <v/>
      </c>
    </row>
    <row r="207" spans="1:22">
      <c r="A207" s="146">
        <f t="shared" si="46"/>
        <v>198</v>
      </c>
      <c r="B207" s="149" t="s">
        <v>177</v>
      </c>
      <c r="C207" s="21"/>
      <c r="D207" s="21"/>
      <c r="E207" s="135">
        <f t="shared" si="47"/>
        <v>0</v>
      </c>
      <c r="F207" s="135">
        <f t="shared" si="48"/>
        <v>0</v>
      </c>
      <c r="G207" s="146" t="str">
        <f t="shared" si="49"/>
        <v/>
      </c>
      <c r="H207" s="146">
        <f t="shared" si="50"/>
        <v>0</v>
      </c>
      <c r="I207" s="146" t="str">
        <f t="shared" si="51"/>
        <v>00</v>
      </c>
      <c r="J207" s="146" t="str">
        <f t="shared" si="52"/>
        <v>0</v>
      </c>
      <c r="K207" s="146" t="str">
        <f t="shared" si="53"/>
        <v>a000</v>
      </c>
      <c r="L207" s="146" t="e">
        <f t="shared" si="54"/>
        <v>#NAME?</v>
      </c>
      <c r="M207" s="146" t="str">
        <f t="shared" si="55"/>
        <v/>
      </c>
      <c r="N207" s="146">
        <f t="shared" si="56"/>
        <v>0</v>
      </c>
      <c r="O207" s="132" t="e">
        <f t="shared" si="44"/>
        <v>#N/A</v>
      </c>
      <c r="P207" s="132" t="b">
        <f t="shared" si="45"/>
        <v>1</v>
      </c>
      <c r="R207" s="146">
        <v>198</v>
      </c>
      <c r="S207" s="149" t="s">
        <v>12</v>
      </c>
      <c r="T207" s="21"/>
      <c r="U207" s="21"/>
      <c r="V207" s="146" t="str">
        <f t="shared" si="57"/>
        <v/>
      </c>
    </row>
    <row r="208" spans="1:22">
      <c r="A208" s="146">
        <f t="shared" si="46"/>
        <v>199</v>
      </c>
      <c r="B208" s="149" t="s">
        <v>177</v>
      </c>
      <c r="C208" s="21"/>
      <c r="D208" s="21"/>
      <c r="E208" s="135">
        <f t="shared" si="47"/>
        <v>0</v>
      </c>
      <c r="F208" s="135">
        <f t="shared" si="48"/>
        <v>0</v>
      </c>
      <c r="G208" s="146" t="str">
        <f t="shared" si="49"/>
        <v/>
      </c>
      <c r="H208" s="146">
        <f t="shared" si="50"/>
        <v>0</v>
      </c>
      <c r="I208" s="146" t="str">
        <f t="shared" si="51"/>
        <v>00</v>
      </c>
      <c r="J208" s="146" t="str">
        <f t="shared" si="52"/>
        <v>0</v>
      </c>
      <c r="K208" s="146" t="str">
        <f t="shared" si="53"/>
        <v>a000</v>
      </c>
      <c r="L208" s="146" t="e">
        <f t="shared" si="54"/>
        <v>#NAME?</v>
      </c>
      <c r="M208" s="146" t="str">
        <f t="shared" si="55"/>
        <v/>
      </c>
      <c r="N208" s="146">
        <f t="shared" si="56"/>
        <v>0</v>
      </c>
      <c r="O208" s="132" t="e">
        <f t="shared" si="44"/>
        <v>#N/A</v>
      </c>
      <c r="P208" s="132" t="b">
        <f t="shared" si="45"/>
        <v>1</v>
      </c>
      <c r="R208" s="146">
        <v>199</v>
      </c>
      <c r="S208" s="149" t="s">
        <v>12</v>
      </c>
      <c r="T208" s="21"/>
      <c r="U208" s="21"/>
      <c r="V208" s="146" t="str">
        <f t="shared" si="57"/>
        <v/>
      </c>
    </row>
    <row r="209" spans="1:22">
      <c r="A209" s="146">
        <f t="shared" si="46"/>
        <v>200</v>
      </c>
      <c r="B209" s="149" t="s">
        <v>177</v>
      </c>
      <c r="C209" s="21"/>
      <c r="D209" s="21"/>
      <c r="E209" s="135">
        <f t="shared" si="47"/>
        <v>0</v>
      </c>
      <c r="F209" s="135">
        <f t="shared" si="48"/>
        <v>0</v>
      </c>
      <c r="G209" s="146" t="str">
        <f t="shared" si="49"/>
        <v/>
      </c>
      <c r="H209" s="146">
        <f t="shared" si="50"/>
        <v>0</v>
      </c>
      <c r="I209" s="146" t="str">
        <f t="shared" si="51"/>
        <v>00</v>
      </c>
      <c r="J209" s="146" t="str">
        <f t="shared" si="52"/>
        <v>0</v>
      </c>
      <c r="K209" s="146" t="str">
        <f t="shared" si="53"/>
        <v>a000</v>
      </c>
      <c r="L209" s="146" t="e">
        <f t="shared" si="54"/>
        <v>#NAME?</v>
      </c>
      <c r="M209" s="146" t="str">
        <f t="shared" si="55"/>
        <v/>
      </c>
      <c r="N209" s="146">
        <f t="shared" si="56"/>
        <v>0</v>
      </c>
      <c r="O209" s="132" t="e">
        <f t="shared" si="44"/>
        <v>#N/A</v>
      </c>
      <c r="P209" s="132" t="b">
        <f t="shared" si="45"/>
        <v>1</v>
      </c>
      <c r="R209" s="146">
        <v>200</v>
      </c>
      <c r="S209" s="149" t="s">
        <v>12</v>
      </c>
      <c r="T209" s="21"/>
      <c r="U209" s="21"/>
      <c r="V209" s="146" t="str">
        <f t="shared" si="57"/>
        <v/>
      </c>
    </row>
    <row r="210" spans="1:22" hidden="1">
      <c r="A210" s="146">
        <f t="shared" si="46"/>
        <v>201</v>
      </c>
      <c r="B210" s="149" t="str">
        <f t="shared" ref="B210:B241" si="58">S10</f>
        <v>b</v>
      </c>
      <c r="C210" s="150">
        <f t="shared" ref="C210:C241" si="59">T10</f>
        <v>0</v>
      </c>
      <c r="D210" s="150">
        <f t="shared" ref="D210:D241" si="60">U10</f>
        <v>0</v>
      </c>
      <c r="E210" s="135">
        <f t="shared" si="47"/>
        <v>0</v>
      </c>
      <c r="F210" s="135">
        <f t="shared" si="48"/>
        <v>0</v>
      </c>
      <c r="G210" s="146" t="str">
        <f t="shared" si="49"/>
        <v/>
      </c>
      <c r="H210" s="146">
        <f t="shared" si="50"/>
        <v>0</v>
      </c>
      <c r="I210" s="146" t="str">
        <f t="shared" si="51"/>
        <v>00</v>
      </c>
      <c r="J210" s="146" t="str">
        <f t="shared" si="52"/>
        <v>0</v>
      </c>
      <c r="K210" s="146" t="str">
        <f t="shared" si="53"/>
        <v>b000</v>
      </c>
      <c r="L210" s="146" t="e">
        <f t="shared" si="54"/>
        <v>#NAME?</v>
      </c>
      <c r="M210" s="146" t="str">
        <f t="shared" si="55"/>
        <v/>
      </c>
      <c r="N210" s="146">
        <f t="shared" si="56"/>
        <v>0</v>
      </c>
      <c r="O210" s="132">
        <f t="shared" si="44"/>
        <v>1</v>
      </c>
      <c r="P210" s="132" t="b">
        <f t="shared" si="45"/>
        <v>0</v>
      </c>
      <c r="V210" s="146" t="str">
        <f t="shared" ref="V210:V267" si="61">IF(R210="","",IF(AND(Q210="a",S210&lt;4),V209+S210,V209))</f>
        <v/>
      </c>
    </row>
    <row r="211" spans="1:22" hidden="1">
      <c r="A211" s="146">
        <f t="shared" si="46"/>
        <v>202</v>
      </c>
      <c r="B211" s="149" t="str">
        <f t="shared" si="58"/>
        <v>b</v>
      </c>
      <c r="C211" s="150">
        <f t="shared" si="59"/>
        <v>0</v>
      </c>
      <c r="D211" s="150">
        <f t="shared" si="60"/>
        <v>0</v>
      </c>
      <c r="E211" s="135">
        <f t="shared" si="47"/>
        <v>0</v>
      </c>
      <c r="F211" s="135">
        <f t="shared" si="48"/>
        <v>0</v>
      </c>
      <c r="G211" s="146" t="str">
        <f t="shared" si="49"/>
        <v/>
      </c>
      <c r="H211" s="146">
        <f t="shared" si="50"/>
        <v>0</v>
      </c>
      <c r="I211" s="146" t="str">
        <f t="shared" si="51"/>
        <v>00</v>
      </c>
      <c r="J211" s="146" t="str">
        <f t="shared" si="52"/>
        <v>0</v>
      </c>
      <c r="K211" s="146" t="str">
        <f t="shared" si="53"/>
        <v>b000</v>
      </c>
      <c r="L211" s="146" t="e">
        <f t="shared" si="54"/>
        <v>#NAME?</v>
      </c>
      <c r="M211" s="146" t="str">
        <f t="shared" si="55"/>
        <v/>
      </c>
      <c r="N211" s="146">
        <f t="shared" si="56"/>
        <v>0</v>
      </c>
      <c r="O211" s="132">
        <f t="shared" si="44"/>
        <v>1</v>
      </c>
      <c r="P211" s="132" t="b">
        <f t="shared" si="45"/>
        <v>0</v>
      </c>
      <c r="V211" s="146" t="str">
        <f t="shared" si="61"/>
        <v/>
      </c>
    </row>
    <row r="212" spans="1:22" hidden="1">
      <c r="A212" s="146">
        <f t="shared" si="46"/>
        <v>203</v>
      </c>
      <c r="B212" s="149" t="str">
        <f t="shared" si="58"/>
        <v>b</v>
      </c>
      <c r="C212" s="150">
        <f t="shared" si="59"/>
        <v>0</v>
      </c>
      <c r="D212" s="150">
        <f t="shared" si="60"/>
        <v>0</v>
      </c>
      <c r="E212" s="135">
        <f t="shared" si="47"/>
        <v>0</v>
      </c>
      <c r="F212" s="135">
        <f t="shared" si="48"/>
        <v>0</v>
      </c>
      <c r="G212" s="146" t="str">
        <f t="shared" si="49"/>
        <v/>
      </c>
      <c r="H212" s="146">
        <f t="shared" si="50"/>
        <v>0</v>
      </c>
      <c r="I212" s="146" t="str">
        <f t="shared" si="51"/>
        <v>00</v>
      </c>
      <c r="J212" s="146" t="str">
        <f t="shared" si="52"/>
        <v>0</v>
      </c>
      <c r="K212" s="146" t="str">
        <f t="shared" si="53"/>
        <v>b000</v>
      </c>
      <c r="L212" s="146" t="e">
        <f t="shared" si="54"/>
        <v>#NAME?</v>
      </c>
      <c r="M212" s="146" t="str">
        <f t="shared" si="55"/>
        <v/>
      </c>
      <c r="N212" s="146">
        <f t="shared" si="56"/>
        <v>0</v>
      </c>
      <c r="O212" s="132">
        <f t="shared" si="44"/>
        <v>1</v>
      </c>
      <c r="P212" s="132" t="b">
        <f t="shared" si="45"/>
        <v>0</v>
      </c>
      <c r="V212" s="146" t="str">
        <f t="shared" si="61"/>
        <v/>
      </c>
    </row>
    <row r="213" spans="1:22" hidden="1">
      <c r="A213" s="146">
        <f t="shared" si="46"/>
        <v>204</v>
      </c>
      <c r="B213" s="149" t="str">
        <f t="shared" si="58"/>
        <v>b</v>
      </c>
      <c r="C213" s="150">
        <f t="shared" si="59"/>
        <v>0</v>
      </c>
      <c r="D213" s="150">
        <f t="shared" si="60"/>
        <v>0</v>
      </c>
      <c r="E213" s="135">
        <f t="shared" si="47"/>
        <v>0</v>
      </c>
      <c r="F213" s="135">
        <f t="shared" si="48"/>
        <v>0</v>
      </c>
      <c r="G213" s="146" t="str">
        <f t="shared" si="49"/>
        <v/>
      </c>
      <c r="H213" s="146">
        <f t="shared" si="50"/>
        <v>0</v>
      </c>
      <c r="I213" s="146" t="str">
        <f t="shared" si="51"/>
        <v>00</v>
      </c>
      <c r="J213" s="146" t="str">
        <f t="shared" si="52"/>
        <v>0</v>
      </c>
      <c r="K213" s="146" t="str">
        <f t="shared" si="53"/>
        <v>b000</v>
      </c>
      <c r="L213" s="146" t="e">
        <f t="shared" si="54"/>
        <v>#NAME?</v>
      </c>
      <c r="M213" s="146" t="str">
        <f t="shared" si="55"/>
        <v/>
      </c>
      <c r="N213" s="146">
        <f t="shared" si="56"/>
        <v>0</v>
      </c>
      <c r="O213" s="132">
        <f t="shared" si="44"/>
        <v>1</v>
      </c>
      <c r="P213" s="132" t="b">
        <f t="shared" si="45"/>
        <v>0</v>
      </c>
      <c r="V213" s="146" t="str">
        <f t="shared" si="61"/>
        <v/>
      </c>
    </row>
    <row r="214" spans="1:22" hidden="1">
      <c r="A214" s="146">
        <f t="shared" si="46"/>
        <v>205</v>
      </c>
      <c r="B214" s="149" t="str">
        <f t="shared" si="58"/>
        <v>b</v>
      </c>
      <c r="C214" s="150">
        <f t="shared" si="59"/>
        <v>0</v>
      </c>
      <c r="D214" s="150">
        <f t="shared" si="60"/>
        <v>0</v>
      </c>
      <c r="E214" s="135">
        <f t="shared" si="47"/>
        <v>0</v>
      </c>
      <c r="F214" s="135">
        <f t="shared" si="48"/>
        <v>0</v>
      </c>
      <c r="G214" s="146" t="str">
        <f t="shared" si="49"/>
        <v/>
      </c>
      <c r="H214" s="146">
        <f t="shared" si="50"/>
        <v>0</v>
      </c>
      <c r="I214" s="146" t="str">
        <f t="shared" si="51"/>
        <v>00</v>
      </c>
      <c r="J214" s="146" t="str">
        <f t="shared" si="52"/>
        <v>0</v>
      </c>
      <c r="K214" s="146" t="str">
        <f t="shared" si="53"/>
        <v>b000</v>
      </c>
      <c r="L214" s="146" t="e">
        <f t="shared" si="54"/>
        <v>#NAME?</v>
      </c>
      <c r="M214" s="146" t="str">
        <f t="shared" si="55"/>
        <v/>
      </c>
      <c r="N214" s="146">
        <f t="shared" si="56"/>
        <v>0</v>
      </c>
      <c r="O214" s="132">
        <f t="shared" si="44"/>
        <v>1</v>
      </c>
      <c r="P214" s="132" t="b">
        <f t="shared" si="45"/>
        <v>0</v>
      </c>
      <c r="V214" s="146" t="str">
        <f t="shared" si="61"/>
        <v/>
      </c>
    </row>
    <row r="215" spans="1:22" hidden="1">
      <c r="A215" s="146">
        <f t="shared" si="46"/>
        <v>206</v>
      </c>
      <c r="B215" s="149" t="str">
        <f t="shared" si="58"/>
        <v>b</v>
      </c>
      <c r="C215" s="150">
        <f t="shared" si="59"/>
        <v>0</v>
      </c>
      <c r="D215" s="150">
        <f t="shared" si="60"/>
        <v>0</v>
      </c>
      <c r="E215" s="135">
        <f t="shared" si="47"/>
        <v>0</v>
      </c>
      <c r="F215" s="135">
        <f t="shared" si="48"/>
        <v>0</v>
      </c>
      <c r="G215" s="146" t="str">
        <f t="shared" si="49"/>
        <v/>
      </c>
      <c r="H215" s="146">
        <f t="shared" si="50"/>
        <v>0</v>
      </c>
      <c r="I215" s="146" t="str">
        <f t="shared" si="51"/>
        <v>00</v>
      </c>
      <c r="J215" s="146" t="str">
        <f t="shared" si="52"/>
        <v>0</v>
      </c>
      <c r="K215" s="146" t="str">
        <f t="shared" si="53"/>
        <v>b000</v>
      </c>
      <c r="L215" s="146" t="e">
        <f t="shared" si="54"/>
        <v>#NAME?</v>
      </c>
      <c r="M215" s="146" t="str">
        <f t="shared" si="55"/>
        <v/>
      </c>
      <c r="N215" s="146">
        <f t="shared" si="56"/>
        <v>0</v>
      </c>
      <c r="O215" s="132">
        <f t="shared" si="44"/>
        <v>1</v>
      </c>
      <c r="P215" s="132" t="b">
        <f t="shared" si="45"/>
        <v>0</v>
      </c>
      <c r="V215" s="146" t="str">
        <f t="shared" si="61"/>
        <v/>
      </c>
    </row>
    <row r="216" spans="1:22" hidden="1">
      <c r="A216" s="146">
        <f t="shared" si="46"/>
        <v>207</v>
      </c>
      <c r="B216" s="149" t="str">
        <f t="shared" si="58"/>
        <v>b</v>
      </c>
      <c r="C216" s="150">
        <f t="shared" si="59"/>
        <v>0</v>
      </c>
      <c r="D216" s="150">
        <f t="shared" si="60"/>
        <v>0</v>
      </c>
      <c r="E216" s="135">
        <f t="shared" si="47"/>
        <v>0</v>
      </c>
      <c r="F216" s="135">
        <f t="shared" si="48"/>
        <v>0</v>
      </c>
      <c r="G216" s="146" t="str">
        <f t="shared" si="49"/>
        <v/>
      </c>
      <c r="H216" s="146">
        <f t="shared" si="50"/>
        <v>0</v>
      </c>
      <c r="I216" s="146" t="str">
        <f t="shared" si="51"/>
        <v>00</v>
      </c>
      <c r="J216" s="146" t="str">
        <f t="shared" si="52"/>
        <v>0</v>
      </c>
      <c r="K216" s="146" t="str">
        <f t="shared" si="53"/>
        <v>b000</v>
      </c>
      <c r="L216" s="146" t="e">
        <f t="shared" si="54"/>
        <v>#NAME?</v>
      </c>
      <c r="M216" s="146" t="str">
        <f t="shared" si="55"/>
        <v/>
      </c>
      <c r="N216" s="146">
        <f t="shared" si="56"/>
        <v>0</v>
      </c>
      <c r="O216" s="132">
        <f t="shared" si="44"/>
        <v>1</v>
      </c>
      <c r="P216" s="132" t="b">
        <f t="shared" si="45"/>
        <v>0</v>
      </c>
      <c r="V216" s="146" t="str">
        <f t="shared" si="61"/>
        <v/>
      </c>
    </row>
    <row r="217" spans="1:22" hidden="1">
      <c r="A217" s="146">
        <f t="shared" si="46"/>
        <v>208</v>
      </c>
      <c r="B217" s="149" t="str">
        <f t="shared" si="58"/>
        <v>b</v>
      </c>
      <c r="C217" s="150">
        <f t="shared" si="59"/>
        <v>0</v>
      </c>
      <c r="D217" s="150">
        <f t="shared" si="60"/>
        <v>0</v>
      </c>
      <c r="E217" s="135">
        <f t="shared" si="47"/>
        <v>0</v>
      </c>
      <c r="F217" s="135">
        <f t="shared" si="48"/>
        <v>0</v>
      </c>
      <c r="G217" s="146" t="str">
        <f t="shared" si="49"/>
        <v/>
      </c>
      <c r="H217" s="146">
        <f t="shared" si="50"/>
        <v>0</v>
      </c>
      <c r="I217" s="146" t="str">
        <f t="shared" si="51"/>
        <v>00</v>
      </c>
      <c r="J217" s="146" t="str">
        <f t="shared" si="52"/>
        <v>0</v>
      </c>
      <c r="K217" s="146" t="str">
        <f t="shared" si="53"/>
        <v>b000</v>
      </c>
      <c r="L217" s="146" t="e">
        <f t="shared" si="54"/>
        <v>#NAME?</v>
      </c>
      <c r="M217" s="146" t="str">
        <f t="shared" si="55"/>
        <v/>
      </c>
      <c r="N217" s="146">
        <f t="shared" si="56"/>
        <v>0</v>
      </c>
      <c r="O217" s="132">
        <f t="shared" si="44"/>
        <v>1</v>
      </c>
      <c r="P217" s="132" t="b">
        <f t="shared" si="45"/>
        <v>0</v>
      </c>
      <c r="V217" s="146" t="str">
        <f t="shared" si="61"/>
        <v/>
      </c>
    </row>
    <row r="218" spans="1:22" hidden="1">
      <c r="A218" s="146">
        <f t="shared" si="46"/>
        <v>209</v>
      </c>
      <c r="B218" s="149" t="str">
        <f t="shared" si="58"/>
        <v>b</v>
      </c>
      <c r="C218" s="150">
        <f t="shared" si="59"/>
        <v>0</v>
      </c>
      <c r="D218" s="150">
        <f t="shared" si="60"/>
        <v>0</v>
      </c>
      <c r="E218" s="135">
        <f t="shared" si="47"/>
        <v>0</v>
      </c>
      <c r="F218" s="135">
        <f t="shared" si="48"/>
        <v>0</v>
      </c>
      <c r="G218" s="146" t="str">
        <f t="shared" si="49"/>
        <v/>
      </c>
      <c r="H218" s="146">
        <f t="shared" si="50"/>
        <v>0</v>
      </c>
      <c r="I218" s="146" t="str">
        <f t="shared" si="51"/>
        <v>00</v>
      </c>
      <c r="J218" s="146" t="str">
        <f t="shared" si="52"/>
        <v>0</v>
      </c>
      <c r="K218" s="146" t="str">
        <f t="shared" si="53"/>
        <v>b000</v>
      </c>
      <c r="L218" s="146" t="e">
        <f t="shared" si="54"/>
        <v>#NAME?</v>
      </c>
      <c r="M218" s="146" t="str">
        <f t="shared" si="55"/>
        <v/>
      </c>
      <c r="N218" s="146">
        <f t="shared" si="56"/>
        <v>0</v>
      </c>
      <c r="O218" s="132">
        <f t="shared" si="44"/>
        <v>1</v>
      </c>
      <c r="P218" s="132" t="b">
        <f t="shared" si="45"/>
        <v>0</v>
      </c>
      <c r="V218" s="146" t="str">
        <f t="shared" si="61"/>
        <v/>
      </c>
    </row>
    <row r="219" spans="1:22" hidden="1">
      <c r="A219" s="146">
        <f t="shared" si="46"/>
        <v>210</v>
      </c>
      <c r="B219" s="149" t="str">
        <f t="shared" si="58"/>
        <v>b</v>
      </c>
      <c r="C219" s="150">
        <f t="shared" si="59"/>
        <v>0</v>
      </c>
      <c r="D219" s="150">
        <f t="shared" si="60"/>
        <v>0</v>
      </c>
      <c r="E219" s="135">
        <f t="shared" si="47"/>
        <v>0</v>
      </c>
      <c r="F219" s="135">
        <f t="shared" si="48"/>
        <v>0</v>
      </c>
      <c r="G219" s="146" t="str">
        <f t="shared" si="49"/>
        <v/>
      </c>
      <c r="H219" s="146">
        <f t="shared" si="50"/>
        <v>0</v>
      </c>
      <c r="I219" s="146" t="str">
        <f t="shared" si="51"/>
        <v>00</v>
      </c>
      <c r="J219" s="146" t="str">
        <f t="shared" si="52"/>
        <v>0</v>
      </c>
      <c r="K219" s="146" t="str">
        <f t="shared" si="53"/>
        <v>b000</v>
      </c>
      <c r="L219" s="146" t="e">
        <f t="shared" si="54"/>
        <v>#NAME?</v>
      </c>
      <c r="M219" s="146" t="str">
        <f t="shared" si="55"/>
        <v/>
      </c>
      <c r="N219" s="146">
        <f t="shared" si="56"/>
        <v>0</v>
      </c>
      <c r="O219" s="132">
        <f t="shared" si="44"/>
        <v>1</v>
      </c>
      <c r="P219" s="132" t="b">
        <f t="shared" si="45"/>
        <v>0</v>
      </c>
      <c r="V219" s="146" t="str">
        <f t="shared" si="61"/>
        <v/>
      </c>
    </row>
    <row r="220" spans="1:22" hidden="1">
      <c r="A220" s="146">
        <f t="shared" si="46"/>
        <v>211</v>
      </c>
      <c r="B220" s="149" t="str">
        <f t="shared" si="58"/>
        <v>b</v>
      </c>
      <c r="C220" s="150">
        <f t="shared" si="59"/>
        <v>0</v>
      </c>
      <c r="D220" s="150">
        <f t="shared" si="60"/>
        <v>0</v>
      </c>
      <c r="E220" s="135">
        <f t="shared" si="47"/>
        <v>0</v>
      </c>
      <c r="F220" s="135">
        <f t="shared" si="48"/>
        <v>0</v>
      </c>
      <c r="G220" s="146" t="str">
        <f t="shared" si="49"/>
        <v/>
      </c>
      <c r="H220" s="146">
        <f t="shared" si="50"/>
        <v>0</v>
      </c>
      <c r="I220" s="146" t="str">
        <f t="shared" si="51"/>
        <v>00</v>
      </c>
      <c r="J220" s="146" t="str">
        <f t="shared" si="52"/>
        <v>0</v>
      </c>
      <c r="K220" s="146" t="str">
        <f t="shared" si="53"/>
        <v>b000</v>
      </c>
      <c r="L220" s="146" t="e">
        <f t="shared" si="54"/>
        <v>#NAME?</v>
      </c>
      <c r="M220" s="146" t="str">
        <f t="shared" si="55"/>
        <v/>
      </c>
      <c r="N220" s="146">
        <f t="shared" si="56"/>
        <v>0</v>
      </c>
      <c r="O220" s="132">
        <f t="shared" si="44"/>
        <v>1</v>
      </c>
      <c r="P220" s="132" t="b">
        <f t="shared" si="45"/>
        <v>0</v>
      </c>
      <c r="V220" s="146" t="str">
        <f t="shared" si="61"/>
        <v/>
      </c>
    </row>
    <row r="221" spans="1:22" hidden="1">
      <c r="A221" s="146">
        <f t="shared" si="46"/>
        <v>212</v>
      </c>
      <c r="B221" s="149" t="str">
        <f t="shared" si="58"/>
        <v>b</v>
      </c>
      <c r="C221" s="150">
        <f t="shared" si="59"/>
        <v>0</v>
      </c>
      <c r="D221" s="150">
        <f t="shared" si="60"/>
        <v>0</v>
      </c>
      <c r="E221" s="135">
        <f t="shared" si="47"/>
        <v>0</v>
      </c>
      <c r="F221" s="135">
        <f t="shared" si="48"/>
        <v>0</v>
      </c>
      <c r="G221" s="146" t="str">
        <f t="shared" si="49"/>
        <v/>
      </c>
      <c r="H221" s="146">
        <f t="shared" si="50"/>
        <v>0</v>
      </c>
      <c r="I221" s="146" t="str">
        <f t="shared" si="51"/>
        <v>00</v>
      </c>
      <c r="J221" s="146" t="str">
        <f t="shared" si="52"/>
        <v>0</v>
      </c>
      <c r="K221" s="146" t="str">
        <f t="shared" si="53"/>
        <v>b000</v>
      </c>
      <c r="L221" s="146" t="e">
        <f t="shared" si="54"/>
        <v>#NAME?</v>
      </c>
      <c r="M221" s="146" t="str">
        <f t="shared" si="55"/>
        <v/>
      </c>
      <c r="N221" s="146">
        <f t="shared" si="56"/>
        <v>0</v>
      </c>
      <c r="O221" s="132">
        <f t="shared" si="44"/>
        <v>1</v>
      </c>
      <c r="P221" s="132" t="b">
        <f t="shared" si="45"/>
        <v>0</v>
      </c>
      <c r="V221" s="146" t="str">
        <f t="shared" si="61"/>
        <v/>
      </c>
    </row>
    <row r="222" spans="1:22" hidden="1">
      <c r="A222" s="146">
        <f t="shared" si="46"/>
        <v>213</v>
      </c>
      <c r="B222" s="149" t="str">
        <f t="shared" si="58"/>
        <v>b</v>
      </c>
      <c r="C222" s="150">
        <f t="shared" si="59"/>
        <v>0</v>
      </c>
      <c r="D222" s="150">
        <f t="shared" si="60"/>
        <v>0</v>
      </c>
      <c r="E222" s="135">
        <f t="shared" si="47"/>
        <v>0</v>
      </c>
      <c r="F222" s="135">
        <f t="shared" si="48"/>
        <v>0</v>
      </c>
      <c r="G222" s="146" t="str">
        <f t="shared" si="49"/>
        <v/>
      </c>
      <c r="H222" s="146">
        <f t="shared" si="50"/>
        <v>0</v>
      </c>
      <c r="I222" s="146" t="str">
        <f t="shared" si="51"/>
        <v>00</v>
      </c>
      <c r="J222" s="146" t="str">
        <f t="shared" si="52"/>
        <v>0</v>
      </c>
      <c r="K222" s="146" t="str">
        <f t="shared" si="53"/>
        <v>b000</v>
      </c>
      <c r="L222" s="146" t="e">
        <f t="shared" si="54"/>
        <v>#NAME?</v>
      </c>
      <c r="M222" s="146" t="str">
        <f t="shared" si="55"/>
        <v/>
      </c>
      <c r="N222" s="146">
        <f t="shared" si="56"/>
        <v>0</v>
      </c>
      <c r="O222" s="132">
        <f t="shared" si="44"/>
        <v>1</v>
      </c>
      <c r="P222" s="132" t="b">
        <f t="shared" si="45"/>
        <v>0</v>
      </c>
      <c r="V222" s="146" t="str">
        <f t="shared" si="61"/>
        <v/>
      </c>
    </row>
    <row r="223" spans="1:22" hidden="1">
      <c r="A223" s="146">
        <f t="shared" si="46"/>
        <v>214</v>
      </c>
      <c r="B223" s="149" t="str">
        <f t="shared" si="58"/>
        <v>b</v>
      </c>
      <c r="C223" s="150">
        <f t="shared" si="59"/>
        <v>0</v>
      </c>
      <c r="D223" s="150">
        <f t="shared" si="60"/>
        <v>0</v>
      </c>
      <c r="E223" s="135">
        <f t="shared" si="47"/>
        <v>0</v>
      </c>
      <c r="F223" s="135">
        <f t="shared" si="48"/>
        <v>0</v>
      </c>
      <c r="G223" s="146" t="str">
        <f t="shared" si="49"/>
        <v/>
      </c>
      <c r="H223" s="146">
        <f t="shared" si="50"/>
        <v>0</v>
      </c>
      <c r="I223" s="146" t="str">
        <f t="shared" si="51"/>
        <v>00</v>
      </c>
      <c r="J223" s="146" t="str">
        <f t="shared" si="52"/>
        <v>0</v>
      </c>
      <c r="K223" s="146" t="str">
        <f t="shared" si="53"/>
        <v>b000</v>
      </c>
      <c r="L223" s="146" t="e">
        <f t="shared" si="54"/>
        <v>#NAME?</v>
      </c>
      <c r="M223" s="146" t="str">
        <f t="shared" si="55"/>
        <v/>
      </c>
      <c r="N223" s="146">
        <f t="shared" si="56"/>
        <v>0</v>
      </c>
      <c r="O223" s="132">
        <f t="shared" si="44"/>
        <v>1</v>
      </c>
      <c r="P223" s="132" t="b">
        <f t="shared" si="45"/>
        <v>0</v>
      </c>
      <c r="V223" s="146" t="str">
        <f t="shared" si="61"/>
        <v/>
      </c>
    </row>
    <row r="224" spans="1:22" hidden="1">
      <c r="A224" s="146">
        <f t="shared" si="46"/>
        <v>215</v>
      </c>
      <c r="B224" s="149" t="str">
        <f t="shared" si="58"/>
        <v>b</v>
      </c>
      <c r="C224" s="150">
        <f t="shared" si="59"/>
        <v>0</v>
      </c>
      <c r="D224" s="150">
        <f t="shared" si="60"/>
        <v>0</v>
      </c>
      <c r="E224" s="135">
        <f t="shared" si="47"/>
        <v>0</v>
      </c>
      <c r="F224" s="135">
        <f t="shared" si="48"/>
        <v>0</v>
      </c>
      <c r="G224" s="146" t="str">
        <f t="shared" si="49"/>
        <v/>
      </c>
      <c r="H224" s="146">
        <f t="shared" si="50"/>
        <v>0</v>
      </c>
      <c r="I224" s="146" t="str">
        <f t="shared" si="51"/>
        <v>00</v>
      </c>
      <c r="J224" s="146" t="str">
        <f t="shared" si="52"/>
        <v>0</v>
      </c>
      <c r="K224" s="146" t="str">
        <f t="shared" si="53"/>
        <v>b000</v>
      </c>
      <c r="L224" s="146" t="e">
        <f t="shared" si="54"/>
        <v>#NAME?</v>
      </c>
      <c r="M224" s="146" t="str">
        <f t="shared" si="55"/>
        <v/>
      </c>
      <c r="N224" s="146">
        <f t="shared" si="56"/>
        <v>0</v>
      </c>
      <c r="O224" s="132">
        <f t="shared" si="44"/>
        <v>1</v>
      </c>
      <c r="P224" s="132" t="b">
        <f t="shared" si="45"/>
        <v>0</v>
      </c>
      <c r="V224" s="146" t="str">
        <f t="shared" si="61"/>
        <v/>
      </c>
    </row>
    <row r="225" spans="1:22" hidden="1">
      <c r="A225" s="146">
        <f t="shared" si="46"/>
        <v>216</v>
      </c>
      <c r="B225" s="149" t="str">
        <f t="shared" si="58"/>
        <v>b</v>
      </c>
      <c r="C225" s="150">
        <f t="shared" si="59"/>
        <v>0</v>
      </c>
      <c r="D225" s="150">
        <f t="shared" si="60"/>
        <v>0</v>
      </c>
      <c r="E225" s="135">
        <f t="shared" si="47"/>
        <v>0</v>
      </c>
      <c r="F225" s="135">
        <f t="shared" si="48"/>
        <v>0</v>
      </c>
      <c r="G225" s="146" t="str">
        <f t="shared" si="49"/>
        <v/>
      </c>
      <c r="H225" s="146">
        <f t="shared" si="50"/>
        <v>0</v>
      </c>
      <c r="I225" s="146" t="str">
        <f t="shared" si="51"/>
        <v>00</v>
      </c>
      <c r="J225" s="146" t="str">
        <f t="shared" si="52"/>
        <v>0</v>
      </c>
      <c r="K225" s="146" t="str">
        <f t="shared" si="53"/>
        <v>b000</v>
      </c>
      <c r="L225" s="146" t="e">
        <f t="shared" si="54"/>
        <v>#NAME?</v>
      </c>
      <c r="M225" s="146" t="str">
        <f t="shared" si="55"/>
        <v/>
      </c>
      <c r="N225" s="146">
        <f t="shared" si="56"/>
        <v>0</v>
      </c>
      <c r="O225" s="132">
        <f t="shared" si="44"/>
        <v>1</v>
      </c>
      <c r="P225" s="132" t="b">
        <f t="shared" si="45"/>
        <v>0</v>
      </c>
      <c r="V225" s="146" t="str">
        <f t="shared" si="61"/>
        <v/>
      </c>
    </row>
    <row r="226" spans="1:22" hidden="1">
      <c r="A226" s="146">
        <f t="shared" si="46"/>
        <v>217</v>
      </c>
      <c r="B226" s="149" t="str">
        <f t="shared" si="58"/>
        <v>b</v>
      </c>
      <c r="C226" s="150">
        <f t="shared" si="59"/>
        <v>0</v>
      </c>
      <c r="D226" s="150">
        <f t="shared" si="60"/>
        <v>0</v>
      </c>
      <c r="E226" s="135">
        <f t="shared" si="47"/>
        <v>0</v>
      </c>
      <c r="F226" s="135">
        <f t="shared" si="48"/>
        <v>0</v>
      </c>
      <c r="G226" s="146" t="str">
        <f t="shared" si="49"/>
        <v/>
      </c>
      <c r="H226" s="146">
        <f t="shared" si="50"/>
        <v>0</v>
      </c>
      <c r="I226" s="146" t="str">
        <f t="shared" si="51"/>
        <v>00</v>
      </c>
      <c r="J226" s="146" t="str">
        <f t="shared" si="52"/>
        <v>0</v>
      </c>
      <c r="K226" s="146" t="str">
        <f t="shared" si="53"/>
        <v>b000</v>
      </c>
      <c r="L226" s="146" t="e">
        <f t="shared" si="54"/>
        <v>#NAME?</v>
      </c>
      <c r="M226" s="146" t="str">
        <f t="shared" si="55"/>
        <v/>
      </c>
      <c r="N226" s="146">
        <f t="shared" si="56"/>
        <v>0</v>
      </c>
      <c r="O226" s="132">
        <f t="shared" si="44"/>
        <v>1</v>
      </c>
      <c r="P226" s="132" t="b">
        <f t="shared" si="45"/>
        <v>0</v>
      </c>
      <c r="V226" s="146" t="str">
        <f t="shared" si="61"/>
        <v/>
      </c>
    </row>
    <row r="227" spans="1:22" hidden="1">
      <c r="A227" s="146">
        <f t="shared" si="46"/>
        <v>218</v>
      </c>
      <c r="B227" s="149" t="str">
        <f t="shared" si="58"/>
        <v>b</v>
      </c>
      <c r="C227" s="150">
        <f t="shared" si="59"/>
        <v>0</v>
      </c>
      <c r="D227" s="150">
        <f t="shared" si="60"/>
        <v>0</v>
      </c>
      <c r="E227" s="135">
        <f t="shared" si="47"/>
        <v>0</v>
      </c>
      <c r="F227" s="135">
        <f t="shared" si="48"/>
        <v>0</v>
      </c>
      <c r="G227" s="146" t="str">
        <f t="shared" si="49"/>
        <v/>
      </c>
      <c r="H227" s="146">
        <f t="shared" si="50"/>
        <v>0</v>
      </c>
      <c r="I227" s="146" t="str">
        <f t="shared" si="51"/>
        <v>00</v>
      </c>
      <c r="J227" s="146" t="str">
        <f t="shared" si="52"/>
        <v>0</v>
      </c>
      <c r="K227" s="146" t="str">
        <f t="shared" si="53"/>
        <v>b000</v>
      </c>
      <c r="L227" s="146" t="e">
        <f t="shared" si="54"/>
        <v>#NAME?</v>
      </c>
      <c r="M227" s="146" t="str">
        <f t="shared" si="55"/>
        <v/>
      </c>
      <c r="N227" s="146">
        <f t="shared" si="56"/>
        <v>0</v>
      </c>
      <c r="O227" s="132">
        <f t="shared" si="44"/>
        <v>1</v>
      </c>
      <c r="P227" s="132" t="b">
        <f t="shared" si="45"/>
        <v>0</v>
      </c>
      <c r="V227" s="146" t="str">
        <f t="shared" si="61"/>
        <v/>
      </c>
    </row>
    <row r="228" spans="1:22" hidden="1">
      <c r="A228" s="146">
        <f t="shared" si="46"/>
        <v>219</v>
      </c>
      <c r="B228" s="149" t="str">
        <f t="shared" si="58"/>
        <v>b</v>
      </c>
      <c r="C228" s="150">
        <f t="shared" si="59"/>
        <v>0</v>
      </c>
      <c r="D228" s="150">
        <f t="shared" si="60"/>
        <v>0</v>
      </c>
      <c r="E228" s="135">
        <f t="shared" si="47"/>
        <v>0</v>
      </c>
      <c r="F228" s="135">
        <f t="shared" si="48"/>
        <v>0</v>
      </c>
      <c r="G228" s="146" t="str">
        <f t="shared" si="49"/>
        <v/>
      </c>
      <c r="H228" s="146">
        <f t="shared" si="50"/>
        <v>0</v>
      </c>
      <c r="I228" s="146" t="str">
        <f t="shared" si="51"/>
        <v>00</v>
      </c>
      <c r="J228" s="146" t="str">
        <f t="shared" si="52"/>
        <v>0</v>
      </c>
      <c r="K228" s="146" t="str">
        <f t="shared" si="53"/>
        <v>b000</v>
      </c>
      <c r="L228" s="146" t="e">
        <f t="shared" si="54"/>
        <v>#NAME?</v>
      </c>
      <c r="M228" s="146" t="str">
        <f t="shared" si="55"/>
        <v/>
      </c>
      <c r="N228" s="146">
        <f t="shared" si="56"/>
        <v>0</v>
      </c>
      <c r="O228" s="132">
        <f t="shared" si="44"/>
        <v>1</v>
      </c>
      <c r="P228" s="132" t="b">
        <f t="shared" si="45"/>
        <v>0</v>
      </c>
      <c r="V228" s="146" t="str">
        <f t="shared" si="61"/>
        <v/>
      </c>
    </row>
    <row r="229" spans="1:22" hidden="1">
      <c r="A229" s="146">
        <f t="shared" si="46"/>
        <v>220</v>
      </c>
      <c r="B229" s="149" t="str">
        <f t="shared" si="58"/>
        <v>b</v>
      </c>
      <c r="C229" s="150">
        <f t="shared" si="59"/>
        <v>0</v>
      </c>
      <c r="D229" s="150">
        <f t="shared" si="60"/>
        <v>0</v>
      </c>
      <c r="E229" s="135">
        <f t="shared" si="47"/>
        <v>0</v>
      </c>
      <c r="F229" s="135">
        <f t="shared" si="48"/>
        <v>0</v>
      </c>
      <c r="G229" s="146" t="str">
        <f t="shared" si="49"/>
        <v/>
      </c>
      <c r="H229" s="146">
        <f t="shared" si="50"/>
        <v>0</v>
      </c>
      <c r="I229" s="146" t="str">
        <f t="shared" si="51"/>
        <v>00</v>
      </c>
      <c r="J229" s="146" t="str">
        <f t="shared" si="52"/>
        <v>0</v>
      </c>
      <c r="K229" s="146" t="str">
        <f t="shared" si="53"/>
        <v>b000</v>
      </c>
      <c r="L229" s="146" t="e">
        <f t="shared" si="54"/>
        <v>#NAME?</v>
      </c>
      <c r="M229" s="146" t="str">
        <f t="shared" si="55"/>
        <v/>
      </c>
      <c r="N229" s="146">
        <f t="shared" si="56"/>
        <v>0</v>
      </c>
      <c r="O229" s="132">
        <f t="shared" si="44"/>
        <v>1</v>
      </c>
      <c r="P229" s="132" t="b">
        <f t="shared" si="45"/>
        <v>0</v>
      </c>
      <c r="V229" s="146" t="str">
        <f t="shared" si="61"/>
        <v/>
      </c>
    </row>
    <row r="230" spans="1:22" hidden="1">
      <c r="A230" s="146">
        <f t="shared" si="46"/>
        <v>221</v>
      </c>
      <c r="B230" s="149" t="str">
        <f t="shared" si="58"/>
        <v>b</v>
      </c>
      <c r="C230" s="150">
        <f t="shared" si="59"/>
        <v>0</v>
      </c>
      <c r="D230" s="150">
        <f t="shared" si="60"/>
        <v>0</v>
      </c>
      <c r="E230" s="135">
        <f t="shared" si="47"/>
        <v>0</v>
      </c>
      <c r="F230" s="135">
        <f t="shared" si="48"/>
        <v>0</v>
      </c>
      <c r="G230" s="146" t="str">
        <f t="shared" si="49"/>
        <v/>
      </c>
      <c r="H230" s="146">
        <f t="shared" si="50"/>
        <v>0</v>
      </c>
      <c r="I230" s="146" t="str">
        <f t="shared" si="51"/>
        <v>00</v>
      </c>
      <c r="J230" s="146" t="str">
        <f t="shared" si="52"/>
        <v>0</v>
      </c>
      <c r="K230" s="146" t="str">
        <f t="shared" si="53"/>
        <v>b000</v>
      </c>
      <c r="L230" s="146" t="e">
        <f t="shared" si="54"/>
        <v>#NAME?</v>
      </c>
      <c r="M230" s="146" t="str">
        <f t="shared" si="55"/>
        <v/>
      </c>
      <c r="N230" s="146">
        <f t="shared" si="56"/>
        <v>0</v>
      </c>
      <c r="O230" s="132">
        <f t="shared" si="44"/>
        <v>1</v>
      </c>
      <c r="P230" s="132" t="b">
        <f t="shared" si="45"/>
        <v>0</v>
      </c>
      <c r="V230" s="146" t="str">
        <f t="shared" si="61"/>
        <v/>
      </c>
    </row>
    <row r="231" spans="1:22" hidden="1">
      <c r="A231" s="146">
        <f t="shared" si="46"/>
        <v>222</v>
      </c>
      <c r="B231" s="149" t="str">
        <f t="shared" si="58"/>
        <v>b</v>
      </c>
      <c r="C231" s="150">
        <f t="shared" si="59"/>
        <v>0</v>
      </c>
      <c r="D231" s="150">
        <f t="shared" si="60"/>
        <v>0</v>
      </c>
      <c r="E231" s="135">
        <f t="shared" si="47"/>
        <v>0</v>
      </c>
      <c r="F231" s="135">
        <f t="shared" si="48"/>
        <v>0</v>
      </c>
      <c r="G231" s="146" t="str">
        <f t="shared" si="49"/>
        <v/>
      </c>
      <c r="H231" s="146">
        <f t="shared" si="50"/>
        <v>0</v>
      </c>
      <c r="I231" s="146" t="str">
        <f t="shared" si="51"/>
        <v>00</v>
      </c>
      <c r="J231" s="146" t="str">
        <f t="shared" si="52"/>
        <v>0</v>
      </c>
      <c r="K231" s="146" t="str">
        <f t="shared" si="53"/>
        <v>b000</v>
      </c>
      <c r="L231" s="146" t="e">
        <f t="shared" si="54"/>
        <v>#NAME?</v>
      </c>
      <c r="M231" s="146" t="str">
        <f t="shared" si="55"/>
        <v/>
      </c>
      <c r="N231" s="146">
        <f t="shared" si="56"/>
        <v>0</v>
      </c>
      <c r="O231" s="132">
        <f t="shared" si="44"/>
        <v>1</v>
      </c>
      <c r="P231" s="132" t="b">
        <f t="shared" si="45"/>
        <v>0</v>
      </c>
      <c r="V231" s="146" t="str">
        <f t="shared" si="61"/>
        <v/>
      </c>
    </row>
    <row r="232" spans="1:22" hidden="1">
      <c r="A232" s="146">
        <f t="shared" si="46"/>
        <v>223</v>
      </c>
      <c r="B232" s="149" t="str">
        <f t="shared" si="58"/>
        <v>b</v>
      </c>
      <c r="C232" s="150">
        <f t="shared" si="59"/>
        <v>0</v>
      </c>
      <c r="D232" s="150">
        <f t="shared" si="60"/>
        <v>0</v>
      </c>
      <c r="E232" s="135">
        <f t="shared" si="47"/>
        <v>0</v>
      </c>
      <c r="F232" s="135">
        <f t="shared" si="48"/>
        <v>0</v>
      </c>
      <c r="G232" s="146" t="str">
        <f t="shared" si="49"/>
        <v/>
      </c>
      <c r="H232" s="146">
        <f t="shared" si="50"/>
        <v>0</v>
      </c>
      <c r="I232" s="146" t="str">
        <f t="shared" si="51"/>
        <v>00</v>
      </c>
      <c r="J232" s="146" t="str">
        <f t="shared" si="52"/>
        <v>0</v>
      </c>
      <c r="K232" s="146" t="str">
        <f t="shared" si="53"/>
        <v>b000</v>
      </c>
      <c r="L232" s="146" t="e">
        <f t="shared" si="54"/>
        <v>#NAME?</v>
      </c>
      <c r="M232" s="146" t="str">
        <f t="shared" si="55"/>
        <v/>
      </c>
      <c r="N232" s="146">
        <f t="shared" si="56"/>
        <v>0</v>
      </c>
      <c r="O232" s="132">
        <f t="shared" si="44"/>
        <v>1</v>
      </c>
      <c r="P232" s="132" t="b">
        <f t="shared" si="45"/>
        <v>0</v>
      </c>
      <c r="V232" s="146" t="str">
        <f t="shared" si="61"/>
        <v/>
      </c>
    </row>
    <row r="233" spans="1:22" hidden="1">
      <c r="A233" s="146">
        <f t="shared" si="46"/>
        <v>224</v>
      </c>
      <c r="B233" s="149" t="str">
        <f t="shared" si="58"/>
        <v>b</v>
      </c>
      <c r="C233" s="150">
        <f t="shared" si="59"/>
        <v>0</v>
      </c>
      <c r="D233" s="150">
        <f t="shared" si="60"/>
        <v>0</v>
      </c>
      <c r="E233" s="135">
        <f t="shared" si="47"/>
        <v>0</v>
      </c>
      <c r="F233" s="135">
        <f t="shared" si="48"/>
        <v>0</v>
      </c>
      <c r="G233" s="146" t="str">
        <f t="shared" si="49"/>
        <v/>
      </c>
      <c r="H233" s="146">
        <f t="shared" si="50"/>
        <v>0</v>
      </c>
      <c r="I233" s="146" t="str">
        <f t="shared" si="51"/>
        <v>00</v>
      </c>
      <c r="J233" s="146" t="str">
        <f t="shared" si="52"/>
        <v>0</v>
      </c>
      <c r="K233" s="146" t="str">
        <f t="shared" si="53"/>
        <v>b000</v>
      </c>
      <c r="L233" s="146" t="e">
        <f t="shared" si="54"/>
        <v>#NAME?</v>
      </c>
      <c r="M233" s="146" t="str">
        <f t="shared" si="55"/>
        <v/>
      </c>
      <c r="N233" s="146">
        <f t="shared" si="56"/>
        <v>0</v>
      </c>
      <c r="O233" s="132">
        <f t="shared" si="44"/>
        <v>1</v>
      </c>
      <c r="P233" s="132" t="b">
        <f t="shared" si="45"/>
        <v>0</v>
      </c>
      <c r="V233" s="146" t="str">
        <f t="shared" si="61"/>
        <v/>
      </c>
    </row>
    <row r="234" spans="1:22" hidden="1">
      <c r="A234" s="146">
        <f t="shared" si="46"/>
        <v>225</v>
      </c>
      <c r="B234" s="149" t="str">
        <f t="shared" si="58"/>
        <v>b</v>
      </c>
      <c r="C234" s="150">
        <f t="shared" si="59"/>
        <v>0</v>
      </c>
      <c r="D234" s="150">
        <f t="shared" si="60"/>
        <v>0</v>
      </c>
      <c r="E234" s="135">
        <f t="shared" si="47"/>
        <v>0</v>
      </c>
      <c r="F234" s="135">
        <f t="shared" si="48"/>
        <v>0</v>
      </c>
      <c r="G234" s="146" t="str">
        <f t="shared" si="49"/>
        <v/>
      </c>
      <c r="H234" s="146">
        <f t="shared" si="50"/>
        <v>0</v>
      </c>
      <c r="I234" s="146" t="str">
        <f t="shared" si="51"/>
        <v>00</v>
      </c>
      <c r="J234" s="146" t="str">
        <f t="shared" si="52"/>
        <v>0</v>
      </c>
      <c r="K234" s="146" t="str">
        <f t="shared" si="53"/>
        <v>b000</v>
      </c>
      <c r="L234" s="146" t="e">
        <f t="shared" si="54"/>
        <v>#NAME?</v>
      </c>
      <c r="M234" s="146" t="str">
        <f t="shared" si="55"/>
        <v/>
      </c>
      <c r="N234" s="146">
        <f t="shared" si="56"/>
        <v>0</v>
      </c>
      <c r="O234" s="132">
        <f t="shared" si="44"/>
        <v>1</v>
      </c>
      <c r="P234" s="132" t="b">
        <f t="shared" si="45"/>
        <v>0</v>
      </c>
      <c r="V234" s="146" t="str">
        <f t="shared" si="61"/>
        <v/>
      </c>
    </row>
    <row r="235" spans="1:22" hidden="1">
      <c r="A235" s="146">
        <f t="shared" si="46"/>
        <v>226</v>
      </c>
      <c r="B235" s="149" t="str">
        <f t="shared" si="58"/>
        <v>b</v>
      </c>
      <c r="C235" s="150">
        <f t="shared" si="59"/>
        <v>0</v>
      </c>
      <c r="D235" s="150">
        <f t="shared" si="60"/>
        <v>0</v>
      </c>
      <c r="E235" s="135">
        <f t="shared" si="47"/>
        <v>0</v>
      </c>
      <c r="F235" s="135">
        <f t="shared" si="48"/>
        <v>0</v>
      </c>
      <c r="G235" s="146" t="str">
        <f t="shared" si="49"/>
        <v/>
      </c>
      <c r="H235" s="146">
        <f t="shared" si="50"/>
        <v>0</v>
      </c>
      <c r="I235" s="146" t="str">
        <f t="shared" si="51"/>
        <v>00</v>
      </c>
      <c r="J235" s="146" t="str">
        <f t="shared" si="52"/>
        <v>0</v>
      </c>
      <c r="K235" s="146" t="str">
        <f t="shared" si="53"/>
        <v>b000</v>
      </c>
      <c r="L235" s="146" t="e">
        <f t="shared" si="54"/>
        <v>#NAME?</v>
      </c>
      <c r="M235" s="146" t="str">
        <f t="shared" si="55"/>
        <v/>
      </c>
      <c r="N235" s="146">
        <f t="shared" si="56"/>
        <v>0</v>
      </c>
      <c r="O235" s="132">
        <f t="shared" si="44"/>
        <v>1</v>
      </c>
      <c r="P235" s="132" t="b">
        <f t="shared" si="45"/>
        <v>0</v>
      </c>
      <c r="V235" s="146" t="str">
        <f t="shared" si="61"/>
        <v/>
      </c>
    </row>
    <row r="236" spans="1:22" hidden="1">
      <c r="A236" s="146">
        <f t="shared" si="46"/>
        <v>227</v>
      </c>
      <c r="B236" s="149" t="str">
        <f t="shared" si="58"/>
        <v>b</v>
      </c>
      <c r="C236" s="150">
        <f t="shared" si="59"/>
        <v>0</v>
      </c>
      <c r="D236" s="150">
        <f t="shared" si="60"/>
        <v>0</v>
      </c>
      <c r="E236" s="135">
        <f t="shared" si="47"/>
        <v>0</v>
      </c>
      <c r="F236" s="135">
        <f t="shared" si="48"/>
        <v>0</v>
      </c>
      <c r="G236" s="146" t="str">
        <f t="shared" si="49"/>
        <v/>
      </c>
      <c r="H236" s="146">
        <f t="shared" si="50"/>
        <v>0</v>
      </c>
      <c r="I236" s="146" t="str">
        <f t="shared" si="51"/>
        <v>00</v>
      </c>
      <c r="J236" s="146" t="str">
        <f t="shared" si="52"/>
        <v>0</v>
      </c>
      <c r="K236" s="146" t="str">
        <f t="shared" si="53"/>
        <v>b000</v>
      </c>
      <c r="L236" s="146" t="e">
        <f t="shared" si="54"/>
        <v>#NAME?</v>
      </c>
      <c r="M236" s="146" t="str">
        <f t="shared" si="55"/>
        <v/>
      </c>
      <c r="N236" s="146">
        <f t="shared" si="56"/>
        <v>0</v>
      </c>
      <c r="O236" s="132">
        <f t="shared" si="44"/>
        <v>1</v>
      </c>
      <c r="P236" s="132" t="b">
        <f t="shared" si="45"/>
        <v>0</v>
      </c>
      <c r="V236" s="146" t="str">
        <f t="shared" si="61"/>
        <v/>
      </c>
    </row>
    <row r="237" spans="1:22" hidden="1">
      <c r="A237" s="146">
        <f t="shared" si="46"/>
        <v>228</v>
      </c>
      <c r="B237" s="149" t="str">
        <f t="shared" si="58"/>
        <v>b</v>
      </c>
      <c r="C237" s="150">
        <f t="shared" si="59"/>
        <v>0</v>
      </c>
      <c r="D237" s="150">
        <f t="shared" si="60"/>
        <v>0</v>
      </c>
      <c r="E237" s="135">
        <f t="shared" si="47"/>
        <v>0</v>
      </c>
      <c r="F237" s="135">
        <f t="shared" si="48"/>
        <v>0</v>
      </c>
      <c r="G237" s="146" t="str">
        <f t="shared" si="49"/>
        <v/>
      </c>
      <c r="H237" s="146">
        <f t="shared" si="50"/>
        <v>0</v>
      </c>
      <c r="I237" s="146" t="str">
        <f t="shared" si="51"/>
        <v>00</v>
      </c>
      <c r="J237" s="146" t="str">
        <f t="shared" si="52"/>
        <v>0</v>
      </c>
      <c r="K237" s="146" t="str">
        <f t="shared" si="53"/>
        <v>b000</v>
      </c>
      <c r="L237" s="146" t="e">
        <f t="shared" si="54"/>
        <v>#NAME?</v>
      </c>
      <c r="M237" s="146" t="str">
        <f t="shared" si="55"/>
        <v/>
      </c>
      <c r="N237" s="146">
        <f t="shared" si="56"/>
        <v>0</v>
      </c>
      <c r="O237" s="132">
        <f t="shared" si="44"/>
        <v>1</v>
      </c>
      <c r="P237" s="132" t="b">
        <f t="shared" si="45"/>
        <v>0</v>
      </c>
      <c r="V237" s="146" t="str">
        <f t="shared" si="61"/>
        <v/>
      </c>
    </row>
    <row r="238" spans="1:22" hidden="1">
      <c r="A238" s="146">
        <f t="shared" si="46"/>
        <v>229</v>
      </c>
      <c r="B238" s="149" t="str">
        <f t="shared" si="58"/>
        <v>b</v>
      </c>
      <c r="C238" s="150">
        <f t="shared" si="59"/>
        <v>0</v>
      </c>
      <c r="D238" s="150">
        <f t="shared" si="60"/>
        <v>0</v>
      </c>
      <c r="E238" s="135">
        <f t="shared" si="47"/>
        <v>0</v>
      </c>
      <c r="F238" s="135">
        <f t="shared" si="48"/>
        <v>0</v>
      </c>
      <c r="G238" s="146" t="str">
        <f t="shared" si="49"/>
        <v/>
      </c>
      <c r="H238" s="146">
        <f t="shared" si="50"/>
        <v>0</v>
      </c>
      <c r="I238" s="146" t="str">
        <f t="shared" si="51"/>
        <v>00</v>
      </c>
      <c r="J238" s="146" t="str">
        <f t="shared" si="52"/>
        <v>0</v>
      </c>
      <c r="K238" s="146" t="str">
        <f t="shared" si="53"/>
        <v>b000</v>
      </c>
      <c r="L238" s="146" t="e">
        <f t="shared" si="54"/>
        <v>#NAME?</v>
      </c>
      <c r="M238" s="146" t="str">
        <f t="shared" si="55"/>
        <v/>
      </c>
      <c r="N238" s="146">
        <f t="shared" si="56"/>
        <v>0</v>
      </c>
      <c r="O238" s="132">
        <f t="shared" si="44"/>
        <v>1</v>
      </c>
      <c r="P238" s="132" t="b">
        <f t="shared" si="45"/>
        <v>0</v>
      </c>
      <c r="V238" s="146" t="str">
        <f t="shared" si="61"/>
        <v/>
      </c>
    </row>
    <row r="239" spans="1:22" hidden="1">
      <c r="A239" s="146">
        <f t="shared" si="46"/>
        <v>230</v>
      </c>
      <c r="B239" s="149" t="str">
        <f t="shared" si="58"/>
        <v>b</v>
      </c>
      <c r="C239" s="150">
        <f t="shared" si="59"/>
        <v>0</v>
      </c>
      <c r="D239" s="150">
        <f t="shared" si="60"/>
        <v>0</v>
      </c>
      <c r="E239" s="135">
        <f t="shared" si="47"/>
        <v>0</v>
      </c>
      <c r="F239" s="135">
        <f t="shared" si="48"/>
        <v>0</v>
      </c>
      <c r="G239" s="146" t="str">
        <f t="shared" si="49"/>
        <v/>
      </c>
      <c r="H239" s="146">
        <f t="shared" si="50"/>
        <v>0</v>
      </c>
      <c r="I239" s="146" t="str">
        <f t="shared" si="51"/>
        <v>00</v>
      </c>
      <c r="J239" s="146" t="str">
        <f t="shared" si="52"/>
        <v>0</v>
      </c>
      <c r="K239" s="146" t="str">
        <f t="shared" si="53"/>
        <v>b000</v>
      </c>
      <c r="L239" s="146" t="e">
        <f t="shared" si="54"/>
        <v>#NAME?</v>
      </c>
      <c r="M239" s="146" t="str">
        <f t="shared" si="55"/>
        <v/>
      </c>
      <c r="N239" s="146">
        <f t="shared" si="56"/>
        <v>0</v>
      </c>
      <c r="O239" s="132">
        <f t="shared" si="44"/>
        <v>1</v>
      </c>
      <c r="P239" s="132" t="b">
        <f t="shared" si="45"/>
        <v>0</v>
      </c>
      <c r="V239" s="146" t="str">
        <f t="shared" si="61"/>
        <v/>
      </c>
    </row>
    <row r="240" spans="1:22" hidden="1">
      <c r="A240" s="146">
        <f t="shared" si="46"/>
        <v>231</v>
      </c>
      <c r="B240" s="149" t="str">
        <f t="shared" si="58"/>
        <v>b</v>
      </c>
      <c r="C240" s="150">
        <f t="shared" si="59"/>
        <v>0</v>
      </c>
      <c r="D240" s="150">
        <f t="shared" si="60"/>
        <v>0</v>
      </c>
      <c r="E240" s="135">
        <f t="shared" si="47"/>
        <v>0</v>
      </c>
      <c r="F240" s="135">
        <f t="shared" si="48"/>
        <v>0</v>
      </c>
      <c r="G240" s="146" t="str">
        <f t="shared" si="49"/>
        <v/>
      </c>
      <c r="H240" s="146">
        <f t="shared" si="50"/>
        <v>0</v>
      </c>
      <c r="I240" s="146" t="str">
        <f t="shared" si="51"/>
        <v>00</v>
      </c>
      <c r="J240" s="146" t="str">
        <f t="shared" si="52"/>
        <v>0</v>
      </c>
      <c r="K240" s="146" t="str">
        <f t="shared" si="53"/>
        <v>b000</v>
      </c>
      <c r="L240" s="146" t="e">
        <f t="shared" si="54"/>
        <v>#NAME?</v>
      </c>
      <c r="M240" s="146" t="str">
        <f t="shared" si="55"/>
        <v/>
      </c>
      <c r="N240" s="146">
        <f t="shared" si="56"/>
        <v>0</v>
      </c>
      <c r="O240" s="132">
        <f t="shared" si="44"/>
        <v>1</v>
      </c>
      <c r="P240" s="132" t="b">
        <f t="shared" si="45"/>
        <v>0</v>
      </c>
      <c r="V240" s="146" t="str">
        <f t="shared" si="61"/>
        <v/>
      </c>
    </row>
    <row r="241" spans="1:22" hidden="1">
      <c r="A241" s="146">
        <f t="shared" si="46"/>
        <v>232</v>
      </c>
      <c r="B241" s="149" t="str">
        <f t="shared" si="58"/>
        <v>b</v>
      </c>
      <c r="C241" s="150">
        <f t="shared" si="59"/>
        <v>0</v>
      </c>
      <c r="D241" s="150">
        <f t="shared" si="60"/>
        <v>0</v>
      </c>
      <c r="E241" s="135">
        <f t="shared" si="47"/>
        <v>0</v>
      </c>
      <c r="F241" s="135">
        <f t="shared" si="48"/>
        <v>0</v>
      </c>
      <c r="G241" s="146" t="str">
        <f t="shared" si="49"/>
        <v/>
      </c>
      <c r="H241" s="146">
        <f t="shared" si="50"/>
        <v>0</v>
      </c>
      <c r="I241" s="146" t="str">
        <f t="shared" si="51"/>
        <v>00</v>
      </c>
      <c r="J241" s="146" t="str">
        <f t="shared" si="52"/>
        <v>0</v>
      </c>
      <c r="K241" s="146" t="str">
        <f t="shared" si="53"/>
        <v>b000</v>
      </c>
      <c r="L241" s="146" t="e">
        <f t="shared" si="54"/>
        <v>#NAME?</v>
      </c>
      <c r="M241" s="146" t="str">
        <f t="shared" si="55"/>
        <v/>
      </c>
      <c r="N241" s="146">
        <f t="shared" si="56"/>
        <v>0</v>
      </c>
      <c r="O241" s="132">
        <f t="shared" si="44"/>
        <v>1</v>
      </c>
      <c r="P241" s="132" t="b">
        <f t="shared" si="45"/>
        <v>0</v>
      </c>
      <c r="V241" s="146" t="str">
        <f t="shared" si="61"/>
        <v/>
      </c>
    </row>
    <row r="242" spans="1:22" hidden="1">
      <c r="A242" s="146">
        <f t="shared" si="46"/>
        <v>233</v>
      </c>
      <c r="B242" s="149" t="str">
        <f t="shared" ref="B242:B273" si="62">S42</f>
        <v>b</v>
      </c>
      <c r="C242" s="150">
        <f t="shared" ref="C242:C273" si="63">T42</f>
        <v>0</v>
      </c>
      <c r="D242" s="150">
        <f t="shared" ref="D242:D273" si="64">U42</f>
        <v>0</v>
      </c>
      <c r="E242" s="135">
        <f t="shared" si="47"/>
        <v>0</v>
      </c>
      <c r="F242" s="135">
        <f t="shared" si="48"/>
        <v>0</v>
      </c>
      <c r="G242" s="146" t="str">
        <f t="shared" si="49"/>
        <v/>
      </c>
      <c r="H242" s="146">
        <f t="shared" si="50"/>
        <v>0</v>
      </c>
      <c r="I242" s="146" t="str">
        <f t="shared" si="51"/>
        <v>00</v>
      </c>
      <c r="J242" s="146" t="str">
        <f t="shared" si="52"/>
        <v>0</v>
      </c>
      <c r="K242" s="146" t="str">
        <f t="shared" si="53"/>
        <v>b000</v>
      </c>
      <c r="L242" s="146" t="e">
        <f t="shared" si="54"/>
        <v>#NAME?</v>
      </c>
      <c r="M242" s="146" t="str">
        <f t="shared" si="55"/>
        <v/>
      </c>
      <c r="N242" s="146">
        <f t="shared" si="56"/>
        <v>0</v>
      </c>
      <c r="O242" s="132">
        <f t="shared" si="44"/>
        <v>1</v>
      </c>
      <c r="P242" s="132" t="b">
        <f t="shared" si="45"/>
        <v>0</v>
      </c>
      <c r="V242" s="146" t="str">
        <f t="shared" si="61"/>
        <v/>
      </c>
    </row>
    <row r="243" spans="1:22" hidden="1">
      <c r="A243" s="146">
        <f t="shared" si="46"/>
        <v>234</v>
      </c>
      <c r="B243" s="149" t="str">
        <f t="shared" si="62"/>
        <v>b</v>
      </c>
      <c r="C243" s="150">
        <f t="shared" si="63"/>
        <v>0</v>
      </c>
      <c r="D243" s="150">
        <f t="shared" si="64"/>
        <v>0</v>
      </c>
      <c r="E243" s="135">
        <f t="shared" si="47"/>
        <v>0</v>
      </c>
      <c r="F243" s="135">
        <f t="shared" si="48"/>
        <v>0</v>
      </c>
      <c r="G243" s="146" t="str">
        <f t="shared" si="49"/>
        <v/>
      </c>
      <c r="H243" s="146">
        <f t="shared" si="50"/>
        <v>0</v>
      </c>
      <c r="I243" s="146" t="str">
        <f t="shared" si="51"/>
        <v>00</v>
      </c>
      <c r="J243" s="146" t="str">
        <f t="shared" si="52"/>
        <v>0</v>
      </c>
      <c r="K243" s="146" t="str">
        <f t="shared" si="53"/>
        <v>b000</v>
      </c>
      <c r="L243" s="146" t="e">
        <f t="shared" si="54"/>
        <v>#NAME?</v>
      </c>
      <c r="M243" s="146" t="str">
        <f t="shared" si="55"/>
        <v/>
      </c>
      <c r="N243" s="146">
        <f t="shared" si="56"/>
        <v>0</v>
      </c>
      <c r="O243" s="132">
        <f t="shared" si="44"/>
        <v>1</v>
      </c>
      <c r="P243" s="132" t="b">
        <f t="shared" si="45"/>
        <v>0</v>
      </c>
      <c r="V243" s="146" t="str">
        <f t="shared" si="61"/>
        <v/>
      </c>
    </row>
    <row r="244" spans="1:22" hidden="1">
      <c r="A244" s="146">
        <f t="shared" si="46"/>
        <v>235</v>
      </c>
      <c r="B244" s="149" t="str">
        <f t="shared" si="62"/>
        <v>b</v>
      </c>
      <c r="C244" s="150">
        <f t="shared" si="63"/>
        <v>0</v>
      </c>
      <c r="D244" s="150">
        <f t="shared" si="64"/>
        <v>0</v>
      </c>
      <c r="E244" s="135">
        <f t="shared" si="47"/>
        <v>0</v>
      </c>
      <c r="F244" s="135">
        <f t="shared" si="48"/>
        <v>0</v>
      </c>
      <c r="G244" s="146" t="str">
        <f t="shared" si="49"/>
        <v/>
      </c>
      <c r="H244" s="146">
        <f t="shared" si="50"/>
        <v>0</v>
      </c>
      <c r="I244" s="146" t="str">
        <f t="shared" si="51"/>
        <v>00</v>
      </c>
      <c r="J244" s="146" t="str">
        <f t="shared" si="52"/>
        <v>0</v>
      </c>
      <c r="K244" s="146" t="str">
        <f t="shared" si="53"/>
        <v>b000</v>
      </c>
      <c r="L244" s="146" t="e">
        <f t="shared" si="54"/>
        <v>#NAME?</v>
      </c>
      <c r="M244" s="146" t="str">
        <f t="shared" si="55"/>
        <v/>
      </c>
      <c r="N244" s="146">
        <f t="shared" si="56"/>
        <v>0</v>
      </c>
      <c r="O244" s="132">
        <f t="shared" si="44"/>
        <v>1</v>
      </c>
      <c r="P244" s="132" t="b">
        <f t="shared" si="45"/>
        <v>0</v>
      </c>
      <c r="V244" s="146" t="str">
        <f t="shared" si="61"/>
        <v/>
      </c>
    </row>
    <row r="245" spans="1:22" hidden="1">
      <c r="A245" s="146">
        <f t="shared" si="46"/>
        <v>236</v>
      </c>
      <c r="B245" s="149" t="str">
        <f t="shared" si="62"/>
        <v>b</v>
      </c>
      <c r="C245" s="150">
        <f t="shared" si="63"/>
        <v>0</v>
      </c>
      <c r="D245" s="150">
        <f t="shared" si="64"/>
        <v>0</v>
      </c>
      <c r="E245" s="135">
        <f t="shared" si="47"/>
        <v>0</v>
      </c>
      <c r="F245" s="135">
        <f t="shared" si="48"/>
        <v>0</v>
      </c>
      <c r="G245" s="146" t="str">
        <f t="shared" si="49"/>
        <v/>
      </c>
      <c r="H245" s="146">
        <f t="shared" si="50"/>
        <v>0</v>
      </c>
      <c r="I245" s="146" t="str">
        <f t="shared" si="51"/>
        <v>00</v>
      </c>
      <c r="J245" s="146" t="str">
        <f t="shared" si="52"/>
        <v>0</v>
      </c>
      <c r="K245" s="146" t="str">
        <f t="shared" si="53"/>
        <v>b000</v>
      </c>
      <c r="L245" s="146" t="e">
        <f t="shared" si="54"/>
        <v>#NAME?</v>
      </c>
      <c r="M245" s="146" t="str">
        <f t="shared" si="55"/>
        <v/>
      </c>
      <c r="N245" s="146">
        <f t="shared" si="56"/>
        <v>0</v>
      </c>
      <c r="O245" s="132">
        <f t="shared" si="44"/>
        <v>1</v>
      </c>
      <c r="P245" s="132" t="b">
        <f t="shared" si="45"/>
        <v>0</v>
      </c>
      <c r="V245" s="146" t="str">
        <f t="shared" si="61"/>
        <v/>
      </c>
    </row>
    <row r="246" spans="1:22" hidden="1">
      <c r="A246" s="146">
        <f t="shared" si="46"/>
        <v>237</v>
      </c>
      <c r="B246" s="149" t="str">
        <f t="shared" si="62"/>
        <v>b</v>
      </c>
      <c r="C246" s="150">
        <f t="shared" si="63"/>
        <v>0</v>
      </c>
      <c r="D246" s="150">
        <f t="shared" si="64"/>
        <v>0</v>
      </c>
      <c r="E246" s="135">
        <f t="shared" si="47"/>
        <v>0</v>
      </c>
      <c r="F246" s="135">
        <f t="shared" si="48"/>
        <v>0</v>
      </c>
      <c r="G246" s="146" t="str">
        <f t="shared" si="49"/>
        <v/>
      </c>
      <c r="H246" s="146">
        <f t="shared" si="50"/>
        <v>0</v>
      </c>
      <c r="I246" s="146" t="str">
        <f t="shared" si="51"/>
        <v>00</v>
      </c>
      <c r="J246" s="146" t="str">
        <f t="shared" si="52"/>
        <v>0</v>
      </c>
      <c r="K246" s="146" t="str">
        <f t="shared" si="53"/>
        <v>b000</v>
      </c>
      <c r="L246" s="146" t="e">
        <f t="shared" si="54"/>
        <v>#NAME?</v>
      </c>
      <c r="M246" s="146" t="str">
        <f t="shared" si="55"/>
        <v/>
      </c>
      <c r="N246" s="146">
        <f t="shared" si="56"/>
        <v>0</v>
      </c>
      <c r="O246" s="132">
        <f t="shared" si="44"/>
        <v>1</v>
      </c>
      <c r="P246" s="132" t="b">
        <f t="shared" si="45"/>
        <v>0</v>
      </c>
      <c r="V246" s="146" t="str">
        <f t="shared" si="61"/>
        <v/>
      </c>
    </row>
    <row r="247" spans="1:22" hidden="1">
      <c r="A247" s="146">
        <f t="shared" si="46"/>
        <v>238</v>
      </c>
      <c r="B247" s="149" t="str">
        <f t="shared" si="62"/>
        <v>b</v>
      </c>
      <c r="C247" s="150">
        <f t="shared" si="63"/>
        <v>0</v>
      </c>
      <c r="D247" s="150">
        <f t="shared" si="64"/>
        <v>0</v>
      </c>
      <c r="E247" s="135">
        <f t="shared" si="47"/>
        <v>0</v>
      </c>
      <c r="F247" s="135">
        <f t="shared" si="48"/>
        <v>0</v>
      </c>
      <c r="G247" s="146" t="str">
        <f t="shared" si="49"/>
        <v/>
      </c>
      <c r="H247" s="146">
        <f t="shared" si="50"/>
        <v>0</v>
      </c>
      <c r="I247" s="146" t="str">
        <f t="shared" si="51"/>
        <v>00</v>
      </c>
      <c r="J247" s="146" t="str">
        <f t="shared" si="52"/>
        <v>0</v>
      </c>
      <c r="K247" s="146" t="str">
        <f t="shared" si="53"/>
        <v>b000</v>
      </c>
      <c r="L247" s="146" t="e">
        <f t="shared" si="54"/>
        <v>#NAME?</v>
      </c>
      <c r="M247" s="146" t="str">
        <f t="shared" si="55"/>
        <v/>
      </c>
      <c r="N247" s="146">
        <f t="shared" si="56"/>
        <v>0</v>
      </c>
      <c r="O247" s="132">
        <f t="shared" si="44"/>
        <v>1</v>
      </c>
      <c r="P247" s="132" t="b">
        <f t="shared" si="45"/>
        <v>0</v>
      </c>
      <c r="V247" s="146" t="str">
        <f t="shared" si="61"/>
        <v/>
      </c>
    </row>
    <row r="248" spans="1:22" hidden="1">
      <c r="A248" s="146">
        <f t="shared" si="46"/>
        <v>239</v>
      </c>
      <c r="B248" s="149" t="str">
        <f t="shared" si="62"/>
        <v>b</v>
      </c>
      <c r="C248" s="150">
        <f t="shared" si="63"/>
        <v>0</v>
      </c>
      <c r="D248" s="150">
        <f t="shared" si="64"/>
        <v>0</v>
      </c>
      <c r="E248" s="135">
        <f t="shared" si="47"/>
        <v>0</v>
      </c>
      <c r="F248" s="135">
        <f t="shared" si="48"/>
        <v>0</v>
      </c>
      <c r="G248" s="146" t="str">
        <f t="shared" si="49"/>
        <v/>
      </c>
      <c r="H248" s="146">
        <f t="shared" si="50"/>
        <v>0</v>
      </c>
      <c r="I248" s="146" t="str">
        <f t="shared" si="51"/>
        <v>00</v>
      </c>
      <c r="J248" s="146" t="str">
        <f t="shared" si="52"/>
        <v>0</v>
      </c>
      <c r="K248" s="146" t="str">
        <f t="shared" si="53"/>
        <v>b000</v>
      </c>
      <c r="L248" s="146" t="e">
        <f t="shared" si="54"/>
        <v>#NAME?</v>
      </c>
      <c r="M248" s="146" t="str">
        <f t="shared" si="55"/>
        <v/>
      </c>
      <c r="N248" s="146">
        <f t="shared" si="56"/>
        <v>0</v>
      </c>
      <c r="O248" s="132">
        <f t="shared" si="44"/>
        <v>1</v>
      </c>
      <c r="P248" s="132" t="b">
        <f t="shared" si="45"/>
        <v>0</v>
      </c>
      <c r="V248" s="146" t="str">
        <f t="shared" si="61"/>
        <v/>
      </c>
    </row>
    <row r="249" spans="1:22" hidden="1">
      <c r="A249" s="146">
        <f t="shared" si="46"/>
        <v>240</v>
      </c>
      <c r="B249" s="149" t="str">
        <f t="shared" si="62"/>
        <v>b</v>
      </c>
      <c r="C249" s="150">
        <f t="shared" si="63"/>
        <v>0</v>
      </c>
      <c r="D249" s="150">
        <f t="shared" si="64"/>
        <v>0</v>
      </c>
      <c r="E249" s="135">
        <f t="shared" si="47"/>
        <v>0</v>
      </c>
      <c r="F249" s="135">
        <f t="shared" si="48"/>
        <v>0</v>
      </c>
      <c r="G249" s="146" t="str">
        <f t="shared" si="49"/>
        <v/>
      </c>
      <c r="H249" s="146">
        <f t="shared" si="50"/>
        <v>0</v>
      </c>
      <c r="I249" s="146" t="str">
        <f t="shared" si="51"/>
        <v>00</v>
      </c>
      <c r="J249" s="146" t="str">
        <f t="shared" si="52"/>
        <v>0</v>
      </c>
      <c r="K249" s="146" t="str">
        <f t="shared" si="53"/>
        <v>b000</v>
      </c>
      <c r="L249" s="146" t="e">
        <f t="shared" si="54"/>
        <v>#NAME?</v>
      </c>
      <c r="M249" s="146" t="str">
        <f t="shared" si="55"/>
        <v/>
      </c>
      <c r="N249" s="146">
        <f t="shared" si="56"/>
        <v>0</v>
      </c>
      <c r="O249" s="132">
        <f t="shared" si="44"/>
        <v>1</v>
      </c>
      <c r="P249" s="132" t="b">
        <f t="shared" si="45"/>
        <v>0</v>
      </c>
      <c r="V249" s="146" t="str">
        <f t="shared" si="61"/>
        <v/>
      </c>
    </row>
    <row r="250" spans="1:22" hidden="1">
      <c r="A250" s="146">
        <f t="shared" si="46"/>
        <v>241</v>
      </c>
      <c r="B250" s="149" t="str">
        <f t="shared" si="62"/>
        <v>b</v>
      </c>
      <c r="C250" s="150">
        <f t="shared" si="63"/>
        <v>0</v>
      </c>
      <c r="D250" s="150">
        <f t="shared" si="64"/>
        <v>0</v>
      </c>
      <c r="E250" s="135">
        <f t="shared" si="47"/>
        <v>0</v>
      </c>
      <c r="F250" s="135">
        <f t="shared" si="48"/>
        <v>0</v>
      </c>
      <c r="G250" s="146" t="str">
        <f t="shared" si="49"/>
        <v/>
      </c>
      <c r="H250" s="146">
        <f t="shared" si="50"/>
        <v>0</v>
      </c>
      <c r="I250" s="146" t="str">
        <f t="shared" si="51"/>
        <v>00</v>
      </c>
      <c r="J250" s="146" t="str">
        <f t="shared" si="52"/>
        <v>0</v>
      </c>
      <c r="K250" s="146" t="str">
        <f t="shared" si="53"/>
        <v>b000</v>
      </c>
      <c r="L250" s="146" t="e">
        <f t="shared" si="54"/>
        <v>#NAME?</v>
      </c>
      <c r="M250" s="146" t="str">
        <f t="shared" si="55"/>
        <v/>
      </c>
      <c r="N250" s="146">
        <f t="shared" si="56"/>
        <v>0</v>
      </c>
      <c r="O250" s="132">
        <f t="shared" si="44"/>
        <v>1</v>
      </c>
      <c r="P250" s="132" t="b">
        <f t="shared" si="45"/>
        <v>0</v>
      </c>
      <c r="V250" s="146" t="str">
        <f t="shared" si="61"/>
        <v/>
      </c>
    </row>
    <row r="251" spans="1:22" hidden="1">
      <c r="A251" s="146">
        <f t="shared" si="46"/>
        <v>242</v>
      </c>
      <c r="B251" s="149" t="str">
        <f t="shared" si="62"/>
        <v>b</v>
      </c>
      <c r="C251" s="150">
        <f t="shared" si="63"/>
        <v>0</v>
      </c>
      <c r="D251" s="150">
        <f t="shared" si="64"/>
        <v>0</v>
      </c>
      <c r="E251" s="135">
        <f t="shared" si="47"/>
        <v>0</v>
      </c>
      <c r="F251" s="135">
        <f t="shared" si="48"/>
        <v>0</v>
      </c>
      <c r="G251" s="146" t="str">
        <f t="shared" si="49"/>
        <v/>
      </c>
      <c r="H251" s="146">
        <f t="shared" si="50"/>
        <v>0</v>
      </c>
      <c r="I251" s="146" t="str">
        <f t="shared" si="51"/>
        <v>00</v>
      </c>
      <c r="J251" s="146" t="str">
        <f t="shared" si="52"/>
        <v>0</v>
      </c>
      <c r="K251" s="146" t="str">
        <f t="shared" si="53"/>
        <v>b000</v>
      </c>
      <c r="L251" s="146" t="e">
        <f t="shared" si="54"/>
        <v>#NAME?</v>
      </c>
      <c r="M251" s="146" t="str">
        <f t="shared" si="55"/>
        <v/>
      </c>
      <c r="N251" s="146">
        <f t="shared" si="56"/>
        <v>0</v>
      </c>
      <c r="O251" s="132">
        <f t="shared" si="44"/>
        <v>1</v>
      </c>
      <c r="P251" s="132" t="b">
        <f t="shared" si="45"/>
        <v>0</v>
      </c>
      <c r="V251" s="146" t="str">
        <f t="shared" si="61"/>
        <v/>
      </c>
    </row>
    <row r="252" spans="1:22" hidden="1">
      <c r="A252" s="146">
        <f t="shared" si="46"/>
        <v>243</v>
      </c>
      <c r="B252" s="149" t="str">
        <f t="shared" si="62"/>
        <v>b</v>
      </c>
      <c r="C252" s="150">
        <f t="shared" si="63"/>
        <v>0</v>
      </c>
      <c r="D252" s="150">
        <f t="shared" si="64"/>
        <v>0</v>
      </c>
      <c r="E252" s="135">
        <f t="shared" si="47"/>
        <v>0</v>
      </c>
      <c r="F252" s="135">
        <f t="shared" si="48"/>
        <v>0</v>
      </c>
      <c r="G252" s="146" t="str">
        <f t="shared" si="49"/>
        <v/>
      </c>
      <c r="H252" s="146">
        <f t="shared" si="50"/>
        <v>0</v>
      </c>
      <c r="I252" s="146" t="str">
        <f t="shared" si="51"/>
        <v>00</v>
      </c>
      <c r="J252" s="146" t="str">
        <f t="shared" si="52"/>
        <v>0</v>
      </c>
      <c r="K252" s="146" t="str">
        <f t="shared" si="53"/>
        <v>b000</v>
      </c>
      <c r="L252" s="146" t="e">
        <f t="shared" si="54"/>
        <v>#NAME?</v>
      </c>
      <c r="M252" s="146" t="str">
        <f t="shared" si="55"/>
        <v/>
      </c>
      <c r="N252" s="146">
        <f t="shared" si="56"/>
        <v>0</v>
      </c>
      <c r="O252" s="132">
        <f t="shared" si="44"/>
        <v>1</v>
      </c>
      <c r="P252" s="132" t="b">
        <f t="shared" si="45"/>
        <v>0</v>
      </c>
      <c r="V252" s="146" t="str">
        <f t="shared" si="61"/>
        <v/>
      </c>
    </row>
    <row r="253" spans="1:22" hidden="1">
      <c r="A253" s="146">
        <f t="shared" si="46"/>
        <v>244</v>
      </c>
      <c r="B253" s="149" t="str">
        <f t="shared" si="62"/>
        <v>b</v>
      </c>
      <c r="C253" s="150">
        <f t="shared" si="63"/>
        <v>0</v>
      </c>
      <c r="D253" s="150">
        <f t="shared" si="64"/>
        <v>0</v>
      </c>
      <c r="E253" s="135">
        <f t="shared" si="47"/>
        <v>0</v>
      </c>
      <c r="F253" s="135">
        <f t="shared" si="48"/>
        <v>0</v>
      </c>
      <c r="G253" s="146" t="str">
        <f t="shared" si="49"/>
        <v/>
      </c>
      <c r="H253" s="146">
        <f t="shared" si="50"/>
        <v>0</v>
      </c>
      <c r="I253" s="146" t="str">
        <f t="shared" si="51"/>
        <v>00</v>
      </c>
      <c r="J253" s="146" t="str">
        <f t="shared" si="52"/>
        <v>0</v>
      </c>
      <c r="K253" s="146" t="str">
        <f t="shared" si="53"/>
        <v>b000</v>
      </c>
      <c r="L253" s="146" t="e">
        <f t="shared" si="54"/>
        <v>#NAME?</v>
      </c>
      <c r="M253" s="146" t="str">
        <f t="shared" si="55"/>
        <v/>
      </c>
      <c r="N253" s="146">
        <f t="shared" si="56"/>
        <v>0</v>
      </c>
      <c r="O253" s="132">
        <f t="shared" si="44"/>
        <v>1</v>
      </c>
      <c r="P253" s="132" t="b">
        <f t="shared" si="45"/>
        <v>0</v>
      </c>
      <c r="V253" s="146" t="str">
        <f t="shared" si="61"/>
        <v/>
      </c>
    </row>
    <row r="254" spans="1:22" hidden="1">
      <c r="A254" s="146">
        <f t="shared" si="46"/>
        <v>245</v>
      </c>
      <c r="B254" s="149" t="str">
        <f t="shared" si="62"/>
        <v>b</v>
      </c>
      <c r="C254" s="150">
        <f t="shared" si="63"/>
        <v>0</v>
      </c>
      <c r="D254" s="150">
        <f t="shared" si="64"/>
        <v>0</v>
      </c>
      <c r="E254" s="135">
        <f t="shared" si="47"/>
        <v>0</v>
      </c>
      <c r="F254" s="135">
        <f t="shared" si="48"/>
        <v>0</v>
      </c>
      <c r="G254" s="146" t="str">
        <f t="shared" si="49"/>
        <v/>
      </c>
      <c r="H254" s="146">
        <f t="shared" si="50"/>
        <v>0</v>
      </c>
      <c r="I254" s="146" t="str">
        <f t="shared" si="51"/>
        <v>00</v>
      </c>
      <c r="J254" s="146" t="str">
        <f t="shared" si="52"/>
        <v>0</v>
      </c>
      <c r="K254" s="146" t="str">
        <f t="shared" si="53"/>
        <v>b000</v>
      </c>
      <c r="L254" s="146" t="e">
        <f t="shared" si="54"/>
        <v>#NAME?</v>
      </c>
      <c r="M254" s="146" t="str">
        <f t="shared" si="55"/>
        <v/>
      </c>
      <c r="N254" s="146">
        <f t="shared" si="56"/>
        <v>0</v>
      </c>
      <c r="O254" s="132">
        <f t="shared" si="44"/>
        <v>1</v>
      </c>
      <c r="P254" s="132" t="b">
        <f t="shared" si="45"/>
        <v>0</v>
      </c>
      <c r="V254" s="146" t="str">
        <f t="shared" si="61"/>
        <v/>
      </c>
    </row>
    <row r="255" spans="1:22" hidden="1">
      <c r="A255" s="146">
        <f t="shared" si="46"/>
        <v>246</v>
      </c>
      <c r="B255" s="149" t="str">
        <f t="shared" si="62"/>
        <v>b</v>
      </c>
      <c r="C255" s="150">
        <f t="shared" si="63"/>
        <v>0</v>
      </c>
      <c r="D255" s="150">
        <f t="shared" si="64"/>
        <v>0</v>
      </c>
      <c r="E255" s="135">
        <f t="shared" si="47"/>
        <v>0</v>
      </c>
      <c r="F255" s="135">
        <f t="shared" si="48"/>
        <v>0</v>
      </c>
      <c r="G255" s="146" t="str">
        <f t="shared" si="49"/>
        <v/>
      </c>
      <c r="H255" s="146">
        <f t="shared" si="50"/>
        <v>0</v>
      </c>
      <c r="I255" s="146" t="str">
        <f t="shared" si="51"/>
        <v>00</v>
      </c>
      <c r="J255" s="146" t="str">
        <f t="shared" si="52"/>
        <v>0</v>
      </c>
      <c r="K255" s="146" t="str">
        <f t="shared" si="53"/>
        <v>b000</v>
      </c>
      <c r="L255" s="146" t="e">
        <f t="shared" si="54"/>
        <v>#NAME?</v>
      </c>
      <c r="M255" s="146" t="str">
        <f t="shared" si="55"/>
        <v/>
      </c>
      <c r="N255" s="146">
        <f t="shared" si="56"/>
        <v>0</v>
      </c>
      <c r="O255" s="132">
        <f t="shared" si="44"/>
        <v>1</v>
      </c>
      <c r="P255" s="132" t="b">
        <f t="shared" si="45"/>
        <v>0</v>
      </c>
      <c r="V255" s="146" t="str">
        <f t="shared" si="61"/>
        <v/>
      </c>
    </row>
    <row r="256" spans="1:22" hidden="1">
      <c r="A256" s="146">
        <f t="shared" si="46"/>
        <v>247</v>
      </c>
      <c r="B256" s="149" t="str">
        <f t="shared" si="62"/>
        <v>b</v>
      </c>
      <c r="C256" s="150">
        <f t="shared" si="63"/>
        <v>0</v>
      </c>
      <c r="D256" s="150">
        <f t="shared" si="64"/>
        <v>0</v>
      </c>
      <c r="E256" s="135">
        <f t="shared" si="47"/>
        <v>0</v>
      </c>
      <c r="F256" s="135">
        <f t="shared" si="48"/>
        <v>0</v>
      </c>
      <c r="G256" s="146" t="str">
        <f t="shared" si="49"/>
        <v/>
      </c>
      <c r="H256" s="146">
        <f t="shared" si="50"/>
        <v>0</v>
      </c>
      <c r="I256" s="146" t="str">
        <f t="shared" si="51"/>
        <v>00</v>
      </c>
      <c r="J256" s="146" t="str">
        <f t="shared" si="52"/>
        <v>0</v>
      </c>
      <c r="K256" s="146" t="str">
        <f t="shared" si="53"/>
        <v>b000</v>
      </c>
      <c r="L256" s="146" t="e">
        <f t="shared" si="54"/>
        <v>#NAME?</v>
      </c>
      <c r="M256" s="146" t="str">
        <f t="shared" si="55"/>
        <v/>
      </c>
      <c r="N256" s="146">
        <f t="shared" si="56"/>
        <v>0</v>
      </c>
      <c r="O256" s="132">
        <f t="shared" si="44"/>
        <v>1</v>
      </c>
      <c r="P256" s="132" t="b">
        <f t="shared" si="45"/>
        <v>0</v>
      </c>
      <c r="V256" s="146" t="str">
        <f t="shared" si="61"/>
        <v/>
      </c>
    </row>
    <row r="257" spans="1:22" hidden="1">
      <c r="A257" s="146">
        <f t="shared" si="46"/>
        <v>248</v>
      </c>
      <c r="B257" s="149" t="str">
        <f t="shared" si="62"/>
        <v>b</v>
      </c>
      <c r="C257" s="150">
        <f t="shared" si="63"/>
        <v>0</v>
      </c>
      <c r="D257" s="150">
        <f t="shared" si="64"/>
        <v>0</v>
      </c>
      <c r="E257" s="135">
        <f t="shared" si="47"/>
        <v>0</v>
      </c>
      <c r="F257" s="135">
        <f t="shared" si="48"/>
        <v>0</v>
      </c>
      <c r="G257" s="146" t="str">
        <f t="shared" si="49"/>
        <v/>
      </c>
      <c r="H257" s="146">
        <f t="shared" si="50"/>
        <v>0</v>
      </c>
      <c r="I257" s="146" t="str">
        <f t="shared" si="51"/>
        <v>00</v>
      </c>
      <c r="J257" s="146" t="str">
        <f t="shared" si="52"/>
        <v>0</v>
      </c>
      <c r="K257" s="146" t="str">
        <f t="shared" si="53"/>
        <v>b000</v>
      </c>
      <c r="L257" s="146" t="e">
        <f t="shared" si="54"/>
        <v>#NAME?</v>
      </c>
      <c r="M257" s="146" t="str">
        <f t="shared" si="55"/>
        <v/>
      </c>
      <c r="N257" s="146">
        <f t="shared" si="56"/>
        <v>0</v>
      </c>
      <c r="O257" s="132">
        <f t="shared" si="44"/>
        <v>1</v>
      </c>
      <c r="P257" s="132" t="b">
        <f t="shared" si="45"/>
        <v>0</v>
      </c>
      <c r="V257" s="146" t="str">
        <f t="shared" si="61"/>
        <v/>
      </c>
    </row>
    <row r="258" spans="1:22" hidden="1">
      <c r="A258" s="146">
        <f t="shared" si="46"/>
        <v>249</v>
      </c>
      <c r="B258" s="149" t="str">
        <f t="shared" si="62"/>
        <v>b</v>
      </c>
      <c r="C258" s="150">
        <f t="shared" si="63"/>
        <v>0</v>
      </c>
      <c r="D258" s="150">
        <f t="shared" si="64"/>
        <v>0</v>
      </c>
      <c r="E258" s="135">
        <f t="shared" si="47"/>
        <v>0</v>
      </c>
      <c r="F258" s="135">
        <f t="shared" si="48"/>
        <v>0</v>
      </c>
      <c r="G258" s="146" t="str">
        <f t="shared" si="49"/>
        <v/>
      </c>
      <c r="H258" s="146">
        <f t="shared" si="50"/>
        <v>0</v>
      </c>
      <c r="I258" s="146" t="str">
        <f t="shared" si="51"/>
        <v>00</v>
      </c>
      <c r="J258" s="146" t="str">
        <f t="shared" si="52"/>
        <v>0</v>
      </c>
      <c r="K258" s="146" t="str">
        <f t="shared" si="53"/>
        <v>b000</v>
      </c>
      <c r="L258" s="146" t="e">
        <f t="shared" si="54"/>
        <v>#NAME?</v>
      </c>
      <c r="M258" s="146" t="str">
        <f t="shared" si="55"/>
        <v/>
      </c>
      <c r="N258" s="146">
        <f t="shared" si="56"/>
        <v>0</v>
      </c>
      <c r="O258" s="132">
        <f t="shared" si="44"/>
        <v>1</v>
      </c>
      <c r="P258" s="132" t="b">
        <f t="shared" si="45"/>
        <v>0</v>
      </c>
      <c r="V258" s="146" t="str">
        <f t="shared" si="61"/>
        <v/>
      </c>
    </row>
    <row r="259" spans="1:22" hidden="1">
      <c r="A259" s="146">
        <f t="shared" si="46"/>
        <v>250</v>
      </c>
      <c r="B259" s="149" t="str">
        <f t="shared" si="62"/>
        <v>b</v>
      </c>
      <c r="C259" s="150">
        <f t="shared" si="63"/>
        <v>0</v>
      </c>
      <c r="D259" s="150">
        <f t="shared" si="64"/>
        <v>0</v>
      </c>
      <c r="E259" s="135">
        <f t="shared" si="47"/>
        <v>0</v>
      </c>
      <c r="F259" s="135">
        <f t="shared" si="48"/>
        <v>0</v>
      </c>
      <c r="G259" s="146" t="str">
        <f t="shared" si="49"/>
        <v/>
      </c>
      <c r="H259" s="146">
        <f t="shared" si="50"/>
        <v>0</v>
      </c>
      <c r="I259" s="146" t="str">
        <f t="shared" si="51"/>
        <v>00</v>
      </c>
      <c r="J259" s="146" t="str">
        <f t="shared" si="52"/>
        <v>0</v>
      </c>
      <c r="K259" s="146" t="str">
        <f t="shared" si="53"/>
        <v>b000</v>
      </c>
      <c r="L259" s="146" t="e">
        <f t="shared" si="54"/>
        <v>#NAME?</v>
      </c>
      <c r="M259" s="146" t="str">
        <f t="shared" si="55"/>
        <v/>
      </c>
      <c r="N259" s="146">
        <f t="shared" si="56"/>
        <v>0</v>
      </c>
      <c r="O259" s="132">
        <f t="shared" si="44"/>
        <v>1</v>
      </c>
      <c r="P259" s="132" t="b">
        <f t="shared" si="45"/>
        <v>0</v>
      </c>
      <c r="V259" s="146" t="str">
        <f t="shared" si="61"/>
        <v/>
      </c>
    </row>
    <row r="260" spans="1:22" hidden="1">
      <c r="A260" s="146">
        <f t="shared" si="46"/>
        <v>251</v>
      </c>
      <c r="B260" s="149" t="str">
        <f t="shared" si="62"/>
        <v>b</v>
      </c>
      <c r="C260" s="150">
        <f t="shared" si="63"/>
        <v>0</v>
      </c>
      <c r="D260" s="150">
        <f t="shared" si="64"/>
        <v>0</v>
      </c>
      <c r="E260" s="135">
        <f t="shared" si="47"/>
        <v>0</v>
      </c>
      <c r="F260" s="135">
        <f t="shared" si="48"/>
        <v>0</v>
      </c>
      <c r="G260" s="146" t="str">
        <f t="shared" si="49"/>
        <v/>
      </c>
      <c r="H260" s="146">
        <f t="shared" si="50"/>
        <v>0</v>
      </c>
      <c r="I260" s="146" t="str">
        <f t="shared" si="51"/>
        <v>00</v>
      </c>
      <c r="J260" s="146" t="str">
        <f t="shared" si="52"/>
        <v>0</v>
      </c>
      <c r="K260" s="146" t="str">
        <f t="shared" si="53"/>
        <v>b000</v>
      </c>
      <c r="L260" s="146" t="e">
        <f t="shared" si="54"/>
        <v>#NAME?</v>
      </c>
      <c r="M260" s="146" t="str">
        <f t="shared" si="55"/>
        <v/>
      </c>
      <c r="N260" s="146">
        <f t="shared" si="56"/>
        <v>0</v>
      </c>
      <c r="O260" s="132">
        <f t="shared" si="44"/>
        <v>1</v>
      </c>
      <c r="P260" s="132" t="b">
        <f t="shared" si="45"/>
        <v>0</v>
      </c>
      <c r="V260" s="146" t="str">
        <f t="shared" si="61"/>
        <v/>
      </c>
    </row>
    <row r="261" spans="1:22" hidden="1">
      <c r="A261" s="146">
        <f t="shared" si="46"/>
        <v>252</v>
      </c>
      <c r="B261" s="149" t="str">
        <f t="shared" si="62"/>
        <v>b</v>
      </c>
      <c r="C261" s="150">
        <f t="shared" si="63"/>
        <v>0</v>
      </c>
      <c r="D261" s="150">
        <f t="shared" si="64"/>
        <v>0</v>
      </c>
      <c r="E261" s="135">
        <f t="shared" si="47"/>
        <v>0</v>
      </c>
      <c r="F261" s="135">
        <f t="shared" si="48"/>
        <v>0</v>
      </c>
      <c r="G261" s="146" t="str">
        <f t="shared" si="49"/>
        <v/>
      </c>
      <c r="H261" s="146">
        <f t="shared" si="50"/>
        <v>0</v>
      </c>
      <c r="I261" s="146" t="str">
        <f t="shared" si="51"/>
        <v>00</v>
      </c>
      <c r="J261" s="146" t="str">
        <f t="shared" si="52"/>
        <v>0</v>
      </c>
      <c r="K261" s="146" t="str">
        <f t="shared" si="53"/>
        <v>b000</v>
      </c>
      <c r="L261" s="146" t="e">
        <f t="shared" si="54"/>
        <v>#NAME?</v>
      </c>
      <c r="M261" s="146" t="str">
        <f t="shared" si="55"/>
        <v/>
      </c>
      <c r="N261" s="146">
        <f t="shared" si="56"/>
        <v>0</v>
      </c>
      <c r="O261" s="132">
        <f t="shared" si="44"/>
        <v>1</v>
      </c>
      <c r="P261" s="132" t="b">
        <f t="shared" si="45"/>
        <v>0</v>
      </c>
      <c r="V261" s="146" t="str">
        <f t="shared" si="61"/>
        <v/>
      </c>
    </row>
    <row r="262" spans="1:22" hidden="1">
      <c r="A262" s="146">
        <f t="shared" si="46"/>
        <v>253</v>
      </c>
      <c r="B262" s="149" t="str">
        <f t="shared" si="62"/>
        <v>b</v>
      </c>
      <c r="C262" s="150">
        <f t="shared" si="63"/>
        <v>0</v>
      </c>
      <c r="D262" s="150">
        <f t="shared" si="64"/>
        <v>0</v>
      </c>
      <c r="E262" s="135">
        <f t="shared" si="47"/>
        <v>0</v>
      </c>
      <c r="F262" s="135">
        <f t="shared" si="48"/>
        <v>0</v>
      </c>
      <c r="G262" s="146" t="str">
        <f t="shared" si="49"/>
        <v/>
      </c>
      <c r="H262" s="146">
        <f t="shared" si="50"/>
        <v>0</v>
      </c>
      <c r="I262" s="146" t="str">
        <f t="shared" si="51"/>
        <v>00</v>
      </c>
      <c r="J262" s="146" t="str">
        <f t="shared" si="52"/>
        <v>0</v>
      </c>
      <c r="K262" s="146" t="str">
        <f t="shared" si="53"/>
        <v>b000</v>
      </c>
      <c r="L262" s="146" t="e">
        <f t="shared" si="54"/>
        <v>#NAME?</v>
      </c>
      <c r="M262" s="146" t="str">
        <f t="shared" si="55"/>
        <v/>
      </c>
      <c r="N262" s="146">
        <f t="shared" si="56"/>
        <v>0</v>
      </c>
      <c r="O262" s="132">
        <f t="shared" si="44"/>
        <v>1</v>
      </c>
      <c r="P262" s="132" t="b">
        <f t="shared" si="45"/>
        <v>0</v>
      </c>
      <c r="V262" s="146" t="str">
        <f t="shared" si="61"/>
        <v/>
      </c>
    </row>
    <row r="263" spans="1:22" hidden="1">
      <c r="A263" s="146">
        <f t="shared" si="46"/>
        <v>254</v>
      </c>
      <c r="B263" s="149" t="str">
        <f t="shared" si="62"/>
        <v>b</v>
      </c>
      <c r="C263" s="150">
        <f t="shared" si="63"/>
        <v>0</v>
      </c>
      <c r="D263" s="150">
        <f t="shared" si="64"/>
        <v>0</v>
      </c>
      <c r="E263" s="135">
        <f t="shared" si="47"/>
        <v>0</v>
      </c>
      <c r="F263" s="135">
        <f t="shared" si="48"/>
        <v>0</v>
      </c>
      <c r="G263" s="146" t="str">
        <f t="shared" si="49"/>
        <v/>
      </c>
      <c r="H263" s="146">
        <f t="shared" si="50"/>
        <v>0</v>
      </c>
      <c r="I263" s="146" t="str">
        <f t="shared" si="51"/>
        <v>00</v>
      </c>
      <c r="J263" s="146" t="str">
        <f t="shared" si="52"/>
        <v>0</v>
      </c>
      <c r="K263" s="146" t="str">
        <f t="shared" si="53"/>
        <v>b000</v>
      </c>
      <c r="L263" s="146" t="e">
        <f t="shared" si="54"/>
        <v>#NAME?</v>
      </c>
      <c r="M263" s="146" t="str">
        <f t="shared" si="55"/>
        <v/>
      </c>
      <c r="N263" s="146">
        <f t="shared" si="56"/>
        <v>0</v>
      </c>
      <c r="O263" s="132">
        <f t="shared" si="44"/>
        <v>1</v>
      </c>
      <c r="P263" s="132" t="b">
        <f t="shared" si="45"/>
        <v>0</v>
      </c>
      <c r="V263" s="146" t="str">
        <f t="shared" si="61"/>
        <v/>
      </c>
    </row>
    <row r="264" spans="1:22" hidden="1">
      <c r="A264" s="146">
        <f t="shared" si="46"/>
        <v>255</v>
      </c>
      <c r="B264" s="149" t="str">
        <f t="shared" si="62"/>
        <v>b</v>
      </c>
      <c r="C264" s="150">
        <f t="shared" si="63"/>
        <v>0</v>
      </c>
      <c r="D264" s="150">
        <f t="shared" si="64"/>
        <v>0</v>
      </c>
      <c r="E264" s="135">
        <f t="shared" si="47"/>
        <v>0</v>
      </c>
      <c r="F264" s="135">
        <f t="shared" si="48"/>
        <v>0</v>
      </c>
      <c r="G264" s="146" t="str">
        <f t="shared" si="49"/>
        <v/>
      </c>
      <c r="H264" s="146">
        <f t="shared" si="50"/>
        <v>0</v>
      </c>
      <c r="I264" s="146" t="str">
        <f t="shared" si="51"/>
        <v>00</v>
      </c>
      <c r="J264" s="146" t="str">
        <f t="shared" si="52"/>
        <v>0</v>
      </c>
      <c r="K264" s="146" t="str">
        <f t="shared" si="53"/>
        <v>b000</v>
      </c>
      <c r="L264" s="146" t="e">
        <f t="shared" si="54"/>
        <v>#NAME?</v>
      </c>
      <c r="M264" s="146" t="str">
        <f t="shared" si="55"/>
        <v/>
      </c>
      <c r="N264" s="146">
        <f t="shared" si="56"/>
        <v>0</v>
      </c>
      <c r="O264" s="132">
        <f t="shared" si="44"/>
        <v>1</v>
      </c>
      <c r="P264" s="132" t="b">
        <f t="shared" si="45"/>
        <v>0</v>
      </c>
      <c r="V264" s="146" t="str">
        <f t="shared" si="61"/>
        <v/>
      </c>
    </row>
    <row r="265" spans="1:22" hidden="1">
      <c r="A265" s="146">
        <f t="shared" si="46"/>
        <v>256</v>
      </c>
      <c r="B265" s="149" t="str">
        <f t="shared" si="62"/>
        <v>b</v>
      </c>
      <c r="C265" s="150">
        <f t="shared" si="63"/>
        <v>0</v>
      </c>
      <c r="D265" s="150">
        <f t="shared" si="64"/>
        <v>0</v>
      </c>
      <c r="E265" s="135">
        <f t="shared" si="47"/>
        <v>0</v>
      </c>
      <c r="F265" s="135">
        <f t="shared" si="48"/>
        <v>0</v>
      </c>
      <c r="G265" s="146" t="str">
        <f t="shared" si="49"/>
        <v/>
      </c>
      <c r="H265" s="146">
        <f t="shared" si="50"/>
        <v>0</v>
      </c>
      <c r="I265" s="146" t="str">
        <f t="shared" si="51"/>
        <v>00</v>
      </c>
      <c r="J265" s="146" t="str">
        <f t="shared" si="52"/>
        <v>0</v>
      </c>
      <c r="K265" s="146" t="str">
        <f t="shared" si="53"/>
        <v>b000</v>
      </c>
      <c r="L265" s="146" t="e">
        <f t="shared" si="54"/>
        <v>#NAME?</v>
      </c>
      <c r="M265" s="146" t="str">
        <f t="shared" si="55"/>
        <v/>
      </c>
      <c r="N265" s="146">
        <f t="shared" si="56"/>
        <v>0</v>
      </c>
      <c r="O265" s="132">
        <f t="shared" si="44"/>
        <v>1</v>
      </c>
      <c r="P265" s="132" t="b">
        <f t="shared" si="45"/>
        <v>0</v>
      </c>
      <c r="V265" s="146" t="str">
        <f t="shared" si="61"/>
        <v/>
      </c>
    </row>
    <row r="266" spans="1:22" hidden="1">
      <c r="A266" s="146">
        <f t="shared" si="46"/>
        <v>257</v>
      </c>
      <c r="B266" s="149" t="str">
        <f t="shared" si="62"/>
        <v>b</v>
      </c>
      <c r="C266" s="150">
        <f t="shared" si="63"/>
        <v>0</v>
      </c>
      <c r="D266" s="150">
        <f t="shared" si="64"/>
        <v>0</v>
      </c>
      <c r="E266" s="135">
        <f t="shared" si="47"/>
        <v>0</v>
      </c>
      <c r="F266" s="135">
        <f t="shared" si="48"/>
        <v>0</v>
      </c>
      <c r="G266" s="146" t="str">
        <f t="shared" si="49"/>
        <v/>
      </c>
      <c r="H266" s="146">
        <f t="shared" si="50"/>
        <v>0</v>
      </c>
      <c r="I266" s="146" t="str">
        <f t="shared" si="51"/>
        <v>00</v>
      </c>
      <c r="J266" s="146" t="str">
        <f t="shared" si="52"/>
        <v>0</v>
      </c>
      <c r="K266" s="146" t="str">
        <f t="shared" si="53"/>
        <v>b000</v>
      </c>
      <c r="L266" s="146" t="e">
        <f t="shared" si="54"/>
        <v>#NAME?</v>
      </c>
      <c r="M266" s="146" t="str">
        <f t="shared" si="55"/>
        <v/>
      </c>
      <c r="N266" s="146">
        <f t="shared" si="56"/>
        <v>0</v>
      </c>
      <c r="O266" s="132">
        <f t="shared" ref="O266:O329" si="65">IF(B266="A",MATCH(C266,ﾁｰﾑA番号表,0),IF(B266="b",MATCH(C266,ﾁｰﾑB番号表,0),""))</f>
        <v>1</v>
      </c>
      <c r="P266" s="132" t="b">
        <f t="shared" si="45"/>
        <v>0</v>
      </c>
      <c r="V266" s="146" t="str">
        <f t="shared" si="61"/>
        <v/>
      </c>
    </row>
    <row r="267" spans="1:22" hidden="1">
      <c r="A267" s="146">
        <f t="shared" si="46"/>
        <v>258</v>
      </c>
      <c r="B267" s="149" t="str">
        <f t="shared" si="62"/>
        <v>b</v>
      </c>
      <c r="C267" s="150">
        <f t="shared" si="63"/>
        <v>0</v>
      </c>
      <c r="D267" s="150">
        <f t="shared" si="64"/>
        <v>0</v>
      </c>
      <c r="E267" s="135">
        <f t="shared" si="47"/>
        <v>0</v>
      </c>
      <c r="F267" s="135">
        <f t="shared" si="48"/>
        <v>0</v>
      </c>
      <c r="G267" s="146" t="str">
        <f t="shared" si="49"/>
        <v/>
      </c>
      <c r="H267" s="146">
        <f t="shared" si="50"/>
        <v>0</v>
      </c>
      <c r="I267" s="146" t="str">
        <f t="shared" si="51"/>
        <v>00</v>
      </c>
      <c r="J267" s="146" t="str">
        <f t="shared" si="52"/>
        <v>0</v>
      </c>
      <c r="K267" s="146" t="str">
        <f t="shared" si="53"/>
        <v>b000</v>
      </c>
      <c r="L267" s="146" t="e">
        <f t="shared" si="54"/>
        <v>#NAME?</v>
      </c>
      <c r="M267" s="146" t="str">
        <f t="shared" si="55"/>
        <v/>
      </c>
      <c r="N267" s="146">
        <f t="shared" si="56"/>
        <v>0</v>
      </c>
      <c r="O267" s="132">
        <f t="shared" si="65"/>
        <v>1</v>
      </c>
      <c r="P267" s="132" t="b">
        <f t="shared" ref="P267:P330" si="66">ISNA(O267)</f>
        <v>0</v>
      </c>
      <c r="V267" s="146" t="str">
        <f t="shared" si="61"/>
        <v/>
      </c>
    </row>
    <row r="268" spans="1:22" hidden="1">
      <c r="A268" s="146">
        <f t="shared" ref="A268:A331" si="67">IF(B268="",A267+1,IF(F268=F267,A267+1,1))</f>
        <v>259</v>
      </c>
      <c r="B268" s="149" t="str">
        <f t="shared" si="62"/>
        <v>b</v>
      </c>
      <c r="C268" s="150">
        <f t="shared" si="63"/>
        <v>0</v>
      </c>
      <c r="D268" s="150">
        <f t="shared" si="64"/>
        <v>0</v>
      </c>
      <c r="E268" s="135">
        <f t="shared" ref="E268:E331" si="68">IF(B268="","",E267)</f>
        <v>0</v>
      </c>
      <c r="F268" s="135">
        <f t="shared" ref="F268:F331" si="69">IF(B268="","",F267)</f>
        <v>0</v>
      </c>
      <c r="G268" s="146" t="str">
        <f t="shared" ref="G268:G331" si="70">IF(C268="","",IF(AND(B268="a",D268&lt;4),G267+D268,G267))</f>
        <v/>
      </c>
      <c r="H268" s="146">
        <f t="shared" ref="H268:H331" si="71">IF(B268="","",IF(AND(B268="b",D268&lt;4),H267+D268,H267))</f>
        <v>0</v>
      </c>
      <c r="I268" s="146" t="str">
        <f t="shared" ref="I268:I331" si="72">IF(B268="","",IF(C268&lt;10,"0"&amp;FIXED(C268,0,0),FIXED(C268,0,0)))</f>
        <v>00</v>
      </c>
      <c r="J268" s="146" t="str">
        <f t="shared" ref="J268:J331" si="73">IF(B268="","",IF(D268&gt;3,D268,FIXED(D268,0,0)))</f>
        <v>0</v>
      </c>
      <c r="K268" s="146" t="str">
        <f t="shared" ref="K268:K331" si="74">B268&amp;I268&amp;J268</f>
        <v>b000</v>
      </c>
      <c r="L268" s="146" t="e">
        <f t="shared" ref="L268:L331" si="75">IF(B268="","",IF(F268&lt;5,競技時間*(F268-1)+(競技時間-E268),競技時間*4+延長時間*(F268-5)+(延長時間-E268)))</f>
        <v>#NAME?</v>
      </c>
      <c r="M268" s="146" t="str">
        <f t="shared" ref="M268:M331" si="76">G268</f>
        <v/>
      </c>
      <c r="N268" s="146">
        <f t="shared" ref="N268:N331" si="77">H268</f>
        <v>0</v>
      </c>
      <c r="O268" s="132">
        <f t="shared" si="65"/>
        <v>1</v>
      </c>
      <c r="P268" s="132" t="b">
        <f t="shared" si="66"/>
        <v>0</v>
      </c>
      <c r="V268" s="146" t="str">
        <f t="shared" ref="V268:V331" si="78">IF(R268="","",IF(AND(Q268="a",S268&lt;4),V267+S268,V267))</f>
        <v/>
      </c>
    </row>
    <row r="269" spans="1:22" hidden="1">
      <c r="A269" s="146">
        <f t="shared" si="67"/>
        <v>260</v>
      </c>
      <c r="B269" s="149" t="str">
        <f t="shared" si="62"/>
        <v>b</v>
      </c>
      <c r="C269" s="150">
        <f t="shared" si="63"/>
        <v>0</v>
      </c>
      <c r="D269" s="150">
        <f t="shared" si="64"/>
        <v>0</v>
      </c>
      <c r="E269" s="135">
        <f t="shared" si="68"/>
        <v>0</v>
      </c>
      <c r="F269" s="135">
        <f t="shared" si="69"/>
        <v>0</v>
      </c>
      <c r="G269" s="146" t="str">
        <f t="shared" si="70"/>
        <v/>
      </c>
      <c r="H269" s="146">
        <f t="shared" si="71"/>
        <v>0</v>
      </c>
      <c r="I269" s="146" t="str">
        <f t="shared" si="72"/>
        <v>00</v>
      </c>
      <c r="J269" s="146" t="str">
        <f t="shared" si="73"/>
        <v>0</v>
      </c>
      <c r="K269" s="146" t="str">
        <f t="shared" si="74"/>
        <v>b000</v>
      </c>
      <c r="L269" s="146" t="e">
        <f t="shared" si="75"/>
        <v>#NAME?</v>
      </c>
      <c r="M269" s="146" t="str">
        <f t="shared" si="76"/>
        <v/>
      </c>
      <c r="N269" s="146">
        <f t="shared" si="77"/>
        <v>0</v>
      </c>
      <c r="O269" s="132">
        <f t="shared" si="65"/>
        <v>1</v>
      </c>
      <c r="P269" s="132" t="b">
        <f t="shared" si="66"/>
        <v>0</v>
      </c>
      <c r="V269" s="146" t="str">
        <f t="shared" si="78"/>
        <v/>
      </c>
    </row>
    <row r="270" spans="1:22" hidden="1">
      <c r="A270" s="146">
        <f t="shared" si="67"/>
        <v>261</v>
      </c>
      <c r="B270" s="149" t="str">
        <f t="shared" si="62"/>
        <v>b</v>
      </c>
      <c r="C270" s="150">
        <f t="shared" si="63"/>
        <v>0</v>
      </c>
      <c r="D270" s="150">
        <f t="shared" si="64"/>
        <v>0</v>
      </c>
      <c r="E270" s="135">
        <f t="shared" si="68"/>
        <v>0</v>
      </c>
      <c r="F270" s="135">
        <f t="shared" si="69"/>
        <v>0</v>
      </c>
      <c r="G270" s="146" t="str">
        <f t="shared" si="70"/>
        <v/>
      </c>
      <c r="H270" s="146">
        <f t="shared" si="71"/>
        <v>0</v>
      </c>
      <c r="I270" s="146" t="str">
        <f t="shared" si="72"/>
        <v>00</v>
      </c>
      <c r="J270" s="146" t="str">
        <f t="shared" si="73"/>
        <v>0</v>
      </c>
      <c r="K270" s="146" t="str">
        <f t="shared" si="74"/>
        <v>b000</v>
      </c>
      <c r="L270" s="146" t="e">
        <f t="shared" si="75"/>
        <v>#NAME?</v>
      </c>
      <c r="M270" s="146" t="str">
        <f t="shared" si="76"/>
        <v/>
      </c>
      <c r="N270" s="146">
        <f t="shared" si="77"/>
        <v>0</v>
      </c>
      <c r="O270" s="132">
        <f t="shared" si="65"/>
        <v>1</v>
      </c>
      <c r="P270" s="132" t="b">
        <f t="shared" si="66"/>
        <v>0</v>
      </c>
      <c r="V270" s="146" t="str">
        <f t="shared" si="78"/>
        <v/>
      </c>
    </row>
    <row r="271" spans="1:22" hidden="1">
      <c r="A271" s="146">
        <f t="shared" si="67"/>
        <v>262</v>
      </c>
      <c r="B271" s="149" t="str">
        <f t="shared" si="62"/>
        <v>b</v>
      </c>
      <c r="C271" s="150">
        <f t="shared" si="63"/>
        <v>0</v>
      </c>
      <c r="D271" s="150">
        <f t="shared" si="64"/>
        <v>0</v>
      </c>
      <c r="E271" s="135">
        <f t="shared" si="68"/>
        <v>0</v>
      </c>
      <c r="F271" s="135">
        <f t="shared" si="69"/>
        <v>0</v>
      </c>
      <c r="G271" s="146" t="str">
        <f t="shared" si="70"/>
        <v/>
      </c>
      <c r="H271" s="146">
        <f t="shared" si="71"/>
        <v>0</v>
      </c>
      <c r="I271" s="146" t="str">
        <f t="shared" si="72"/>
        <v>00</v>
      </c>
      <c r="J271" s="146" t="str">
        <f t="shared" si="73"/>
        <v>0</v>
      </c>
      <c r="K271" s="146" t="str">
        <f t="shared" si="74"/>
        <v>b000</v>
      </c>
      <c r="L271" s="146" t="e">
        <f t="shared" si="75"/>
        <v>#NAME?</v>
      </c>
      <c r="M271" s="146" t="str">
        <f t="shared" si="76"/>
        <v/>
      </c>
      <c r="N271" s="146">
        <f t="shared" si="77"/>
        <v>0</v>
      </c>
      <c r="O271" s="132">
        <f t="shared" si="65"/>
        <v>1</v>
      </c>
      <c r="P271" s="132" t="b">
        <f t="shared" si="66"/>
        <v>0</v>
      </c>
      <c r="V271" s="146" t="str">
        <f t="shared" si="78"/>
        <v/>
      </c>
    </row>
    <row r="272" spans="1:22" hidden="1">
      <c r="A272" s="146">
        <f t="shared" si="67"/>
        <v>263</v>
      </c>
      <c r="B272" s="149" t="str">
        <f t="shared" si="62"/>
        <v>b</v>
      </c>
      <c r="C272" s="150">
        <f t="shared" si="63"/>
        <v>0</v>
      </c>
      <c r="D272" s="150">
        <f t="shared" si="64"/>
        <v>0</v>
      </c>
      <c r="E272" s="135">
        <f t="shared" si="68"/>
        <v>0</v>
      </c>
      <c r="F272" s="135">
        <f t="shared" si="69"/>
        <v>0</v>
      </c>
      <c r="G272" s="146" t="str">
        <f t="shared" si="70"/>
        <v/>
      </c>
      <c r="H272" s="146">
        <f t="shared" si="71"/>
        <v>0</v>
      </c>
      <c r="I272" s="146" t="str">
        <f t="shared" si="72"/>
        <v>00</v>
      </c>
      <c r="J272" s="146" t="str">
        <f t="shared" si="73"/>
        <v>0</v>
      </c>
      <c r="K272" s="146" t="str">
        <f t="shared" si="74"/>
        <v>b000</v>
      </c>
      <c r="L272" s="146" t="e">
        <f t="shared" si="75"/>
        <v>#NAME?</v>
      </c>
      <c r="M272" s="146" t="str">
        <f t="shared" si="76"/>
        <v/>
      </c>
      <c r="N272" s="146">
        <f t="shared" si="77"/>
        <v>0</v>
      </c>
      <c r="O272" s="132">
        <f t="shared" si="65"/>
        <v>1</v>
      </c>
      <c r="P272" s="132" t="b">
        <f t="shared" si="66"/>
        <v>0</v>
      </c>
      <c r="V272" s="146" t="str">
        <f t="shared" si="78"/>
        <v/>
      </c>
    </row>
    <row r="273" spans="1:22" hidden="1">
      <c r="A273" s="146">
        <f t="shared" si="67"/>
        <v>264</v>
      </c>
      <c r="B273" s="149" t="str">
        <f t="shared" si="62"/>
        <v>b</v>
      </c>
      <c r="C273" s="150">
        <f t="shared" si="63"/>
        <v>0</v>
      </c>
      <c r="D273" s="150">
        <f t="shared" si="64"/>
        <v>0</v>
      </c>
      <c r="E273" s="135">
        <f t="shared" si="68"/>
        <v>0</v>
      </c>
      <c r="F273" s="135">
        <f t="shared" si="69"/>
        <v>0</v>
      </c>
      <c r="G273" s="146" t="str">
        <f t="shared" si="70"/>
        <v/>
      </c>
      <c r="H273" s="146">
        <f t="shared" si="71"/>
        <v>0</v>
      </c>
      <c r="I273" s="146" t="str">
        <f t="shared" si="72"/>
        <v>00</v>
      </c>
      <c r="J273" s="146" t="str">
        <f t="shared" si="73"/>
        <v>0</v>
      </c>
      <c r="K273" s="146" t="str">
        <f t="shared" si="74"/>
        <v>b000</v>
      </c>
      <c r="L273" s="146" t="e">
        <f t="shared" si="75"/>
        <v>#NAME?</v>
      </c>
      <c r="M273" s="146" t="str">
        <f t="shared" si="76"/>
        <v/>
      </c>
      <c r="N273" s="146">
        <f t="shared" si="77"/>
        <v>0</v>
      </c>
      <c r="O273" s="132">
        <f t="shared" si="65"/>
        <v>1</v>
      </c>
      <c r="P273" s="132" t="b">
        <f t="shared" si="66"/>
        <v>0</v>
      </c>
      <c r="V273" s="146" t="str">
        <f t="shared" si="78"/>
        <v/>
      </c>
    </row>
    <row r="274" spans="1:22" hidden="1">
      <c r="A274" s="146">
        <f t="shared" si="67"/>
        <v>265</v>
      </c>
      <c r="B274" s="149" t="str">
        <f t="shared" ref="B274:B305" si="79">S74</f>
        <v>b</v>
      </c>
      <c r="C274" s="150">
        <f t="shared" ref="C274:C305" si="80">T74</f>
        <v>0</v>
      </c>
      <c r="D274" s="150">
        <f t="shared" ref="D274:D305" si="81">U74</f>
        <v>0</v>
      </c>
      <c r="E274" s="135">
        <f t="shared" si="68"/>
        <v>0</v>
      </c>
      <c r="F274" s="135">
        <f t="shared" si="69"/>
        <v>0</v>
      </c>
      <c r="G274" s="146" t="str">
        <f t="shared" si="70"/>
        <v/>
      </c>
      <c r="H274" s="146">
        <f t="shared" si="71"/>
        <v>0</v>
      </c>
      <c r="I274" s="146" t="str">
        <f t="shared" si="72"/>
        <v>00</v>
      </c>
      <c r="J274" s="146" t="str">
        <f t="shared" si="73"/>
        <v>0</v>
      </c>
      <c r="K274" s="146" t="str">
        <f t="shared" si="74"/>
        <v>b000</v>
      </c>
      <c r="L274" s="146" t="e">
        <f t="shared" si="75"/>
        <v>#NAME?</v>
      </c>
      <c r="M274" s="146" t="str">
        <f t="shared" si="76"/>
        <v/>
      </c>
      <c r="N274" s="146">
        <f t="shared" si="77"/>
        <v>0</v>
      </c>
      <c r="O274" s="132">
        <f t="shared" si="65"/>
        <v>1</v>
      </c>
      <c r="P274" s="132" t="b">
        <f t="shared" si="66"/>
        <v>0</v>
      </c>
      <c r="V274" s="146" t="str">
        <f t="shared" si="78"/>
        <v/>
      </c>
    </row>
    <row r="275" spans="1:22" hidden="1">
      <c r="A275" s="146">
        <f t="shared" si="67"/>
        <v>266</v>
      </c>
      <c r="B275" s="149" t="str">
        <f t="shared" si="79"/>
        <v>b</v>
      </c>
      <c r="C275" s="150">
        <f t="shared" si="80"/>
        <v>0</v>
      </c>
      <c r="D275" s="150">
        <f t="shared" si="81"/>
        <v>0</v>
      </c>
      <c r="E275" s="135">
        <f t="shared" si="68"/>
        <v>0</v>
      </c>
      <c r="F275" s="135">
        <f t="shared" si="69"/>
        <v>0</v>
      </c>
      <c r="G275" s="146" t="str">
        <f t="shared" si="70"/>
        <v/>
      </c>
      <c r="H275" s="146">
        <f t="shared" si="71"/>
        <v>0</v>
      </c>
      <c r="I275" s="146" t="str">
        <f t="shared" si="72"/>
        <v>00</v>
      </c>
      <c r="J275" s="146" t="str">
        <f t="shared" si="73"/>
        <v>0</v>
      </c>
      <c r="K275" s="146" t="str">
        <f t="shared" si="74"/>
        <v>b000</v>
      </c>
      <c r="L275" s="146" t="e">
        <f t="shared" si="75"/>
        <v>#NAME?</v>
      </c>
      <c r="M275" s="146" t="str">
        <f t="shared" si="76"/>
        <v/>
      </c>
      <c r="N275" s="146">
        <f t="shared" si="77"/>
        <v>0</v>
      </c>
      <c r="O275" s="132">
        <f t="shared" si="65"/>
        <v>1</v>
      </c>
      <c r="P275" s="132" t="b">
        <f t="shared" si="66"/>
        <v>0</v>
      </c>
      <c r="V275" s="146" t="str">
        <f t="shared" si="78"/>
        <v/>
      </c>
    </row>
    <row r="276" spans="1:22" hidden="1">
      <c r="A276" s="146">
        <f t="shared" si="67"/>
        <v>267</v>
      </c>
      <c r="B276" s="149" t="str">
        <f t="shared" si="79"/>
        <v>b</v>
      </c>
      <c r="C276" s="150">
        <f t="shared" si="80"/>
        <v>0</v>
      </c>
      <c r="D276" s="150">
        <f t="shared" si="81"/>
        <v>0</v>
      </c>
      <c r="E276" s="135">
        <f t="shared" si="68"/>
        <v>0</v>
      </c>
      <c r="F276" s="135">
        <f t="shared" si="69"/>
        <v>0</v>
      </c>
      <c r="G276" s="146" t="str">
        <f t="shared" si="70"/>
        <v/>
      </c>
      <c r="H276" s="146">
        <f t="shared" si="71"/>
        <v>0</v>
      </c>
      <c r="I276" s="146" t="str">
        <f t="shared" si="72"/>
        <v>00</v>
      </c>
      <c r="J276" s="146" t="str">
        <f t="shared" si="73"/>
        <v>0</v>
      </c>
      <c r="K276" s="146" t="str">
        <f t="shared" si="74"/>
        <v>b000</v>
      </c>
      <c r="L276" s="146" t="e">
        <f t="shared" si="75"/>
        <v>#NAME?</v>
      </c>
      <c r="M276" s="146" t="str">
        <f t="shared" si="76"/>
        <v/>
      </c>
      <c r="N276" s="146">
        <f t="shared" si="77"/>
        <v>0</v>
      </c>
      <c r="O276" s="132">
        <f t="shared" si="65"/>
        <v>1</v>
      </c>
      <c r="P276" s="132" t="b">
        <f t="shared" si="66"/>
        <v>0</v>
      </c>
      <c r="V276" s="146" t="str">
        <f t="shared" si="78"/>
        <v/>
      </c>
    </row>
    <row r="277" spans="1:22" hidden="1">
      <c r="A277" s="146">
        <f t="shared" si="67"/>
        <v>268</v>
      </c>
      <c r="B277" s="149" t="str">
        <f t="shared" si="79"/>
        <v>b</v>
      </c>
      <c r="C277" s="150">
        <f t="shared" si="80"/>
        <v>0</v>
      </c>
      <c r="D277" s="150">
        <f t="shared" si="81"/>
        <v>0</v>
      </c>
      <c r="E277" s="135">
        <f t="shared" si="68"/>
        <v>0</v>
      </c>
      <c r="F277" s="135">
        <f t="shared" si="69"/>
        <v>0</v>
      </c>
      <c r="G277" s="146" t="str">
        <f t="shared" si="70"/>
        <v/>
      </c>
      <c r="H277" s="146">
        <f t="shared" si="71"/>
        <v>0</v>
      </c>
      <c r="I277" s="146" t="str">
        <f t="shared" si="72"/>
        <v>00</v>
      </c>
      <c r="J277" s="146" t="str">
        <f t="shared" si="73"/>
        <v>0</v>
      </c>
      <c r="K277" s="146" t="str">
        <f t="shared" si="74"/>
        <v>b000</v>
      </c>
      <c r="L277" s="146" t="e">
        <f t="shared" si="75"/>
        <v>#NAME?</v>
      </c>
      <c r="M277" s="146" t="str">
        <f t="shared" si="76"/>
        <v/>
      </c>
      <c r="N277" s="146">
        <f t="shared" si="77"/>
        <v>0</v>
      </c>
      <c r="O277" s="132">
        <f t="shared" si="65"/>
        <v>1</v>
      </c>
      <c r="P277" s="132" t="b">
        <f t="shared" si="66"/>
        <v>0</v>
      </c>
      <c r="V277" s="146" t="str">
        <f t="shared" si="78"/>
        <v/>
      </c>
    </row>
    <row r="278" spans="1:22" hidden="1">
      <c r="A278" s="146">
        <f t="shared" si="67"/>
        <v>269</v>
      </c>
      <c r="B278" s="149" t="str">
        <f t="shared" si="79"/>
        <v>b</v>
      </c>
      <c r="C278" s="150">
        <f t="shared" si="80"/>
        <v>0</v>
      </c>
      <c r="D278" s="150">
        <f t="shared" si="81"/>
        <v>0</v>
      </c>
      <c r="E278" s="135">
        <f t="shared" si="68"/>
        <v>0</v>
      </c>
      <c r="F278" s="135">
        <f t="shared" si="69"/>
        <v>0</v>
      </c>
      <c r="G278" s="146" t="str">
        <f t="shared" si="70"/>
        <v/>
      </c>
      <c r="H278" s="146">
        <f t="shared" si="71"/>
        <v>0</v>
      </c>
      <c r="I278" s="146" t="str">
        <f t="shared" si="72"/>
        <v>00</v>
      </c>
      <c r="J278" s="146" t="str">
        <f t="shared" si="73"/>
        <v>0</v>
      </c>
      <c r="K278" s="146" t="str">
        <f t="shared" si="74"/>
        <v>b000</v>
      </c>
      <c r="L278" s="146" t="e">
        <f t="shared" si="75"/>
        <v>#NAME?</v>
      </c>
      <c r="M278" s="146" t="str">
        <f t="shared" si="76"/>
        <v/>
      </c>
      <c r="N278" s="146">
        <f t="shared" si="77"/>
        <v>0</v>
      </c>
      <c r="O278" s="132">
        <f t="shared" si="65"/>
        <v>1</v>
      </c>
      <c r="P278" s="132" t="b">
        <f t="shared" si="66"/>
        <v>0</v>
      </c>
      <c r="V278" s="146" t="str">
        <f t="shared" si="78"/>
        <v/>
      </c>
    </row>
    <row r="279" spans="1:22" hidden="1">
      <c r="A279" s="146">
        <f t="shared" si="67"/>
        <v>270</v>
      </c>
      <c r="B279" s="149" t="str">
        <f t="shared" si="79"/>
        <v>b</v>
      </c>
      <c r="C279" s="150">
        <f t="shared" si="80"/>
        <v>0</v>
      </c>
      <c r="D279" s="150">
        <f t="shared" si="81"/>
        <v>0</v>
      </c>
      <c r="E279" s="135">
        <f t="shared" si="68"/>
        <v>0</v>
      </c>
      <c r="F279" s="135">
        <f t="shared" si="69"/>
        <v>0</v>
      </c>
      <c r="G279" s="146" t="str">
        <f t="shared" si="70"/>
        <v/>
      </c>
      <c r="H279" s="146">
        <f t="shared" si="71"/>
        <v>0</v>
      </c>
      <c r="I279" s="146" t="str">
        <f t="shared" si="72"/>
        <v>00</v>
      </c>
      <c r="J279" s="146" t="str">
        <f t="shared" si="73"/>
        <v>0</v>
      </c>
      <c r="K279" s="146" t="str">
        <f t="shared" si="74"/>
        <v>b000</v>
      </c>
      <c r="L279" s="146" t="e">
        <f t="shared" si="75"/>
        <v>#NAME?</v>
      </c>
      <c r="M279" s="146" t="str">
        <f t="shared" si="76"/>
        <v/>
      </c>
      <c r="N279" s="146">
        <f t="shared" si="77"/>
        <v>0</v>
      </c>
      <c r="O279" s="132">
        <f t="shared" si="65"/>
        <v>1</v>
      </c>
      <c r="P279" s="132" t="b">
        <f t="shared" si="66"/>
        <v>0</v>
      </c>
      <c r="V279" s="146" t="str">
        <f t="shared" si="78"/>
        <v/>
      </c>
    </row>
    <row r="280" spans="1:22" hidden="1">
      <c r="A280" s="146">
        <f t="shared" si="67"/>
        <v>271</v>
      </c>
      <c r="B280" s="149" t="str">
        <f t="shared" si="79"/>
        <v>b</v>
      </c>
      <c r="C280" s="150">
        <f t="shared" si="80"/>
        <v>0</v>
      </c>
      <c r="D280" s="150">
        <f t="shared" si="81"/>
        <v>0</v>
      </c>
      <c r="E280" s="135">
        <f t="shared" si="68"/>
        <v>0</v>
      </c>
      <c r="F280" s="135">
        <f t="shared" si="69"/>
        <v>0</v>
      </c>
      <c r="G280" s="146" t="str">
        <f t="shared" si="70"/>
        <v/>
      </c>
      <c r="H280" s="146">
        <f t="shared" si="71"/>
        <v>0</v>
      </c>
      <c r="I280" s="146" t="str">
        <f t="shared" si="72"/>
        <v>00</v>
      </c>
      <c r="J280" s="146" t="str">
        <f t="shared" si="73"/>
        <v>0</v>
      </c>
      <c r="K280" s="146" t="str">
        <f t="shared" si="74"/>
        <v>b000</v>
      </c>
      <c r="L280" s="146" t="e">
        <f t="shared" si="75"/>
        <v>#NAME?</v>
      </c>
      <c r="M280" s="146" t="str">
        <f t="shared" si="76"/>
        <v/>
      </c>
      <c r="N280" s="146">
        <f t="shared" si="77"/>
        <v>0</v>
      </c>
      <c r="O280" s="132">
        <f t="shared" si="65"/>
        <v>1</v>
      </c>
      <c r="P280" s="132" t="b">
        <f t="shared" si="66"/>
        <v>0</v>
      </c>
      <c r="V280" s="146" t="str">
        <f t="shared" si="78"/>
        <v/>
      </c>
    </row>
    <row r="281" spans="1:22" hidden="1">
      <c r="A281" s="146">
        <f t="shared" si="67"/>
        <v>272</v>
      </c>
      <c r="B281" s="149" t="str">
        <f t="shared" si="79"/>
        <v>b</v>
      </c>
      <c r="C281" s="150">
        <f t="shared" si="80"/>
        <v>0</v>
      </c>
      <c r="D281" s="150">
        <f t="shared" si="81"/>
        <v>0</v>
      </c>
      <c r="E281" s="135">
        <f t="shared" si="68"/>
        <v>0</v>
      </c>
      <c r="F281" s="135">
        <f t="shared" si="69"/>
        <v>0</v>
      </c>
      <c r="G281" s="146" t="str">
        <f t="shared" si="70"/>
        <v/>
      </c>
      <c r="H281" s="146">
        <f t="shared" si="71"/>
        <v>0</v>
      </c>
      <c r="I281" s="146" t="str">
        <f t="shared" si="72"/>
        <v>00</v>
      </c>
      <c r="J281" s="146" t="str">
        <f t="shared" si="73"/>
        <v>0</v>
      </c>
      <c r="K281" s="146" t="str">
        <f t="shared" si="74"/>
        <v>b000</v>
      </c>
      <c r="L281" s="146" t="e">
        <f t="shared" si="75"/>
        <v>#NAME?</v>
      </c>
      <c r="M281" s="146" t="str">
        <f t="shared" si="76"/>
        <v/>
      </c>
      <c r="N281" s="146">
        <f t="shared" si="77"/>
        <v>0</v>
      </c>
      <c r="O281" s="132">
        <f t="shared" si="65"/>
        <v>1</v>
      </c>
      <c r="P281" s="132" t="b">
        <f t="shared" si="66"/>
        <v>0</v>
      </c>
      <c r="V281" s="146" t="str">
        <f t="shared" si="78"/>
        <v/>
      </c>
    </row>
    <row r="282" spans="1:22" hidden="1">
      <c r="A282" s="146">
        <f t="shared" si="67"/>
        <v>273</v>
      </c>
      <c r="B282" s="149" t="str">
        <f t="shared" si="79"/>
        <v>b</v>
      </c>
      <c r="C282" s="150">
        <f t="shared" si="80"/>
        <v>0</v>
      </c>
      <c r="D282" s="150">
        <f t="shared" si="81"/>
        <v>0</v>
      </c>
      <c r="E282" s="135">
        <f t="shared" si="68"/>
        <v>0</v>
      </c>
      <c r="F282" s="135">
        <f t="shared" si="69"/>
        <v>0</v>
      </c>
      <c r="G282" s="146" t="str">
        <f t="shared" si="70"/>
        <v/>
      </c>
      <c r="H282" s="146">
        <f t="shared" si="71"/>
        <v>0</v>
      </c>
      <c r="I282" s="146" t="str">
        <f t="shared" si="72"/>
        <v>00</v>
      </c>
      <c r="J282" s="146" t="str">
        <f t="shared" si="73"/>
        <v>0</v>
      </c>
      <c r="K282" s="146" t="str">
        <f t="shared" si="74"/>
        <v>b000</v>
      </c>
      <c r="L282" s="146" t="e">
        <f t="shared" si="75"/>
        <v>#NAME?</v>
      </c>
      <c r="M282" s="146" t="str">
        <f t="shared" si="76"/>
        <v/>
      </c>
      <c r="N282" s="146">
        <f t="shared" si="77"/>
        <v>0</v>
      </c>
      <c r="O282" s="132">
        <f t="shared" si="65"/>
        <v>1</v>
      </c>
      <c r="P282" s="132" t="b">
        <f t="shared" si="66"/>
        <v>0</v>
      </c>
      <c r="V282" s="146" t="str">
        <f t="shared" si="78"/>
        <v/>
      </c>
    </row>
    <row r="283" spans="1:22" hidden="1">
      <c r="A283" s="146">
        <f t="shared" si="67"/>
        <v>274</v>
      </c>
      <c r="B283" s="149" t="str">
        <f t="shared" si="79"/>
        <v>b</v>
      </c>
      <c r="C283" s="150">
        <f t="shared" si="80"/>
        <v>0</v>
      </c>
      <c r="D283" s="150">
        <f t="shared" si="81"/>
        <v>0</v>
      </c>
      <c r="E283" s="135">
        <f t="shared" si="68"/>
        <v>0</v>
      </c>
      <c r="F283" s="135">
        <f t="shared" si="69"/>
        <v>0</v>
      </c>
      <c r="G283" s="146" t="str">
        <f t="shared" si="70"/>
        <v/>
      </c>
      <c r="H283" s="146">
        <f t="shared" si="71"/>
        <v>0</v>
      </c>
      <c r="I283" s="146" t="str">
        <f t="shared" si="72"/>
        <v>00</v>
      </c>
      <c r="J283" s="146" t="str">
        <f t="shared" si="73"/>
        <v>0</v>
      </c>
      <c r="K283" s="146" t="str">
        <f t="shared" si="74"/>
        <v>b000</v>
      </c>
      <c r="L283" s="146" t="e">
        <f t="shared" si="75"/>
        <v>#NAME?</v>
      </c>
      <c r="M283" s="146" t="str">
        <f t="shared" si="76"/>
        <v/>
      </c>
      <c r="N283" s="146">
        <f t="shared" si="77"/>
        <v>0</v>
      </c>
      <c r="O283" s="132">
        <f t="shared" si="65"/>
        <v>1</v>
      </c>
      <c r="P283" s="132" t="b">
        <f t="shared" si="66"/>
        <v>0</v>
      </c>
      <c r="V283" s="146" t="str">
        <f t="shared" si="78"/>
        <v/>
      </c>
    </row>
    <row r="284" spans="1:22" hidden="1">
      <c r="A284" s="146">
        <f t="shared" si="67"/>
        <v>275</v>
      </c>
      <c r="B284" s="149" t="str">
        <f t="shared" si="79"/>
        <v>b</v>
      </c>
      <c r="C284" s="150">
        <f t="shared" si="80"/>
        <v>0</v>
      </c>
      <c r="D284" s="150">
        <f t="shared" si="81"/>
        <v>0</v>
      </c>
      <c r="E284" s="135">
        <f t="shared" si="68"/>
        <v>0</v>
      </c>
      <c r="F284" s="135">
        <f t="shared" si="69"/>
        <v>0</v>
      </c>
      <c r="G284" s="146" t="str">
        <f t="shared" si="70"/>
        <v/>
      </c>
      <c r="H284" s="146">
        <f t="shared" si="71"/>
        <v>0</v>
      </c>
      <c r="I284" s="146" t="str">
        <f t="shared" si="72"/>
        <v>00</v>
      </c>
      <c r="J284" s="146" t="str">
        <f t="shared" si="73"/>
        <v>0</v>
      </c>
      <c r="K284" s="146" t="str">
        <f t="shared" si="74"/>
        <v>b000</v>
      </c>
      <c r="L284" s="146" t="e">
        <f t="shared" si="75"/>
        <v>#NAME?</v>
      </c>
      <c r="M284" s="146" t="str">
        <f t="shared" si="76"/>
        <v/>
      </c>
      <c r="N284" s="146">
        <f t="shared" si="77"/>
        <v>0</v>
      </c>
      <c r="O284" s="132">
        <f t="shared" si="65"/>
        <v>1</v>
      </c>
      <c r="P284" s="132" t="b">
        <f t="shared" si="66"/>
        <v>0</v>
      </c>
      <c r="V284" s="146" t="str">
        <f t="shared" si="78"/>
        <v/>
      </c>
    </row>
    <row r="285" spans="1:22" hidden="1">
      <c r="A285" s="146">
        <f t="shared" si="67"/>
        <v>276</v>
      </c>
      <c r="B285" s="149" t="str">
        <f t="shared" si="79"/>
        <v>b</v>
      </c>
      <c r="C285" s="150">
        <f t="shared" si="80"/>
        <v>0</v>
      </c>
      <c r="D285" s="150">
        <f t="shared" si="81"/>
        <v>0</v>
      </c>
      <c r="E285" s="135">
        <f t="shared" si="68"/>
        <v>0</v>
      </c>
      <c r="F285" s="135">
        <f t="shared" si="69"/>
        <v>0</v>
      </c>
      <c r="G285" s="146" t="str">
        <f t="shared" si="70"/>
        <v/>
      </c>
      <c r="H285" s="146">
        <f t="shared" si="71"/>
        <v>0</v>
      </c>
      <c r="I285" s="146" t="str">
        <f t="shared" si="72"/>
        <v>00</v>
      </c>
      <c r="J285" s="146" t="str">
        <f t="shared" si="73"/>
        <v>0</v>
      </c>
      <c r="K285" s="146" t="str">
        <f t="shared" si="74"/>
        <v>b000</v>
      </c>
      <c r="L285" s="146" t="e">
        <f t="shared" si="75"/>
        <v>#NAME?</v>
      </c>
      <c r="M285" s="146" t="str">
        <f t="shared" si="76"/>
        <v/>
      </c>
      <c r="N285" s="146">
        <f t="shared" si="77"/>
        <v>0</v>
      </c>
      <c r="O285" s="132">
        <f t="shared" si="65"/>
        <v>1</v>
      </c>
      <c r="P285" s="132" t="b">
        <f t="shared" si="66"/>
        <v>0</v>
      </c>
      <c r="V285" s="146" t="str">
        <f t="shared" si="78"/>
        <v/>
      </c>
    </row>
    <row r="286" spans="1:22" hidden="1">
      <c r="A286" s="146">
        <f t="shared" si="67"/>
        <v>277</v>
      </c>
      <c r="B286" s="149" t="str">
        <f t="shared" si="79"/>
        <v>b</v>
      </c>
      <c r="C286" s="150">
        <f t="shared" si="80"/>
        <v>0</v>
      </c>
      <c r="D286" s="150">
        <f t="shared" si="81"/>
        <v>0</v>
      </c>
      <c r="E286" s="135">
        <f t="shared" si="68"/>
        <v>0</v>
      </c>
      <c r="F286" s="135">
        <f t="shared" si="69"/>
        <v>0</v>
      </c>
      <c r="G286" s="146" t="str">
        <f t="shared" si="70"/>
        <v/>
      </c>
      <c r="H286" s="146">
        <f t="shared" si="71"/>
        <v>0</v>
      </c>
      <c r="I286" s="146" t="str">
        <f t="shared" si="72"/>
        <v>00</v>
      </c>
      <c r="J286" s="146" t="str">
        <f t="shared" si="73"/>
        <v>0</v>
      </c>
      <c r="K286" s="146" t="str">
        <f t="shared" si="74"/>
        <v>b000</v>
      </c>
      <c r="L286" s="146" t="e">
        <f t="shared" si="75"/>
        <v>#NAME?</v>
      </c>
      <c r="M286" s="146" t="str">
        <f t="shared" si="76"/>
        <v/>
      </c>
      <c r="N286" s="146">
        <f t="shared" si="77"/>
        <v>0</v>
      </c>
      <c r="O286" s="132">
        <f t="shared" si="65"/>
        <v>1</v>
      </c>
      <c r="P286" s="132" t="b">
        <f t="shared" si="66"/>
        <v>0</v>
      </c>
      <c r="V286" s="146" t="str">
        <f t="shared" si="78"/>
        <v/>
      </c>
    </row>
    <row r="287" spans="1:22" hidden="1">
      <c r="A287" s="146">
        <f t="shared" si="67"/>
        <v>278</v>
      </c>
      <c r="B287" s="149" t="str">
        <f t="shared" si="79"/>
        <v>b</v>
      </c>
      <c r="C287" s="150">
        <f t="shared" si="80"/>
        <v>0</v>
      </c>
      <c r="D287" s="150">
        <f t="shared" si="81"/>
        <v>0</v>
      </c>
      <c r="E287" s="135">
        <f t="shared" si="68"/>
        <v>0</v>
      </c>
      <c r="F287" s="135">
        <f t="shared" si="69"/>
        <v>0</v>
      </c>
      <c r="G287" s="146" t="str">
        <f t="shared" si="70"/>
        <v/>
      </c>
      <c r="H287" s="146">
        <f t="shared" si="71"/>
        <v>0</v>
      </c>
      <c r="I287" s="146" t="str">
        <f t="shared" si="72"/>
        <v>00</v>
      </c>
      <c r="J287" s="146" t="str">
        <f t="shared" si="73"/>
        <v>0</v>
      </c>
      <c r="K287" s="146" t="str">
        <f t="shared" si="74"/>
        <v>b000</v>
      </c>
      <c r="L287" s="146" t="e">
        <f t="shared" si="75"/>
        <v>#NAME?</v>
      </c>
      <c r="M287" s="146" t="str">
        <f t="shared" si="76"/>
        <v/>
      </c>
      <c r="N287" s="146">
        <f t="shared" si="77"/>
        <v>0</v>
      </c>
      <c r="O287" s="132">
        <f t="shared" si="65"/>
        <v>1</v>
      </c>
      <c r="P287" s="132" t="b">
        <f t="shared" si="66"/>
        <v>0</v>
      </c>
      <c r="V287" s="146" t="str">
        <f t="shared" si="78"/>
        <v/>
      </c>
    </row>
    <row r="288" spans="1:22" hidden="1">
      <c r="A288" s="146">
        <f t="shared" si="67"/>
        <v>279</v>
      </c>
      <c r="B288" s="149" t="str">
        <f t="shared" si="79"/>
        <v>b</v>
      </c>
      <c r="C288" s="150">
        <f t="shared" si="80"/>
        <v>0</v>
      </c>
      <c r="D288" s="150">
        <f t="shared" si="81"/>
        <v>0</v>
      </c>
      <c r="E288" s="135">
        <f t="shared" si="68"/>
        <v>0</v>
      </c>
      <c r="F288" s="135">
        <f t="shared" si="69"/>
        <v>0</v>
      </c>
      <c r="G288" s="146" t="str">
        <f t="shared" si="70"/>
        <v/>
      </c>
      <c r="H288" s="146">
        <f t="shared" si="71"/>
        <v>0</v>
      </c>
      <c r="I288" s="146" t="str">
        <f t="shared" si="72"/>
        <v>00</v>
      </c>
      <c r="J288" s="146" t="str">
        <f t="shared" si="73"/>
        <v>0</v>
      </c>
      <c r="K288" s="146" t="str">
        <f t="shared" si="74"/>
        <v>b000</v>
      </c>
      <c r="L288" s="146" t="e">
        <f t="shared" si="75"/>
        <v>#NAME?</v>
      </c>
      <c r="M288" s="146" t="str">
        <f t="shared" si="76"/>
        <v/>
      </c>
      <c r="N288" s="146">
        <f t="shared" si="77"/>
        <v>0</v>
      </c>
      <c r="O288" s="132">
        <f t="shared" si="65"/>
        <v>1</v>
      </c>
      <c r="P288" s="132" t="b">
        <f t="shared" si="66"/>
        <v>0</v>
      </c>
      <c r="V288" s="146" t="str">
        <f t="shared" si="78"/>
        <v/>
      </c>
    </row>
    <row r="289" spans="1:22" hidden="1">
      <c r="A289" s="146">
        <f t="shared" si="67"/>
        <v>280</v>
      </c>
      <c r="B289" s="149" t="str">
        <f t="shared" si="79"/>
        <v>b</v>
      </c>
      <c r="C289" s="150">
        <f t="shared" si="80"/>
        <v>0</v>
      </c>
      <c r="D289" s="150">
        <f t="shared" si="81"/>
        <v>0</v>
      </c>
      <c r="E289" s="135">
        <f t="shared" si="68"/>
        <v>0</v>
      </c>
      <c r="F289" s="135">
        <f t="shared" si="69"/>
        <v>0</v>
      </c>
      <c r="G289" s="146" t="str">
        <f t="shared" si="70"/>
        <v/>
      </c>
      <c r="H289" s="146">
        <f t="shared" si="71"/>
        <v>0</v>
      </c>
      <c r="I289" s="146" t="str">
        <f t="shared" si="72"/>
        <v>00</v>
      </c>
      <c r="J289" s="146" t="str">
        <f t="shared" si="73"/>
        <v>0</v>
      </c>
      <c r="K289" s="146" t="str">
        <f t="shared" si="74"/>
        <v>b000</v>
      </c>
      <c r="L289" s="146" t="e">
        <f t="shared" si="75"/>
        <v>#NAME?</v>
      </c>
      <c r="M289" s="146" t="str">
        <f t="shared" si="76"/>
        <v/>
      </c>
      <c r="N289" s="146">
        <f t="shared" si="77"/>
        <v>0</v>
      </c>
      <c r="O289" s="132">
        <f t="shared" si="65"/>
        <v>1</v>
      </c>
      <c r="P289" s="132" t="b">
        <f t="shared" si="66"/>
        <v>0</v>
      </c>
      <c r="V289" s="146" t="str">
        <f t="shared" si="78"/>
        <v/>
      </c>
    </row>
    <row r="290" spans="1:22" hidden="1">
      <c r="A290" s="146">
        <f t="shared" si="67"/>
        <v>281</v>
      </c>
      <c r="B290" s="149" t="str">
        <f t="shared" si="79"/>
        <v>b</v>
      </c>
      <c r="C290" s="150">
        <f t="shared" si="80"/>
        <v>0</v>
      </c>
      <c r="D290" s="150">
        <f t="shared" si="81"/>
        <v>0</v>
      </c>
      <c r="E290" s="135">
        <f t="shared" si="68"/>
        <v>0</v>
      </c>
      <c r="F290" s="135">
        <f t="shared" si="69"/>
        <v>0</v>
      </c>
      <c r="G290" s="146" t="str">
        <f t="shared" si="70"/>
        <v/>
      </c>
      <c r="H290" s="146">
        <f t="shared" si="71"/>
        <v>0</v>
      </c>
      <c r="I290" s="146" t="str">
        <f t="shared" si="72"/>
        <v>00</v>
      </c>
      <c r="J290" s="146" t="str">
        <f t="shared" si="73"/>
        <v>0</v>
      </c>
      <c r="K290" s="146" t="str">
        <f t="shared" si="74"/>
        <v>b000</v>
      </c>
      <c r="L290" s="146" t="e">
        <f t="shared" si="75"/>
        <v>#NAME?</v>
      </c>
      <c r="M290" s="146" t="str">
        <f t="shared" si="76"/>
        <v/>
      </c>
      <c r="N290" s="146">
        <f t="shared" si="77"/>
        <v>0</v>
      </c>
      <c r="O290" s="132">
        <f t="shared" si="65"/>
        <v>1</v>
      </c>
      <c r="P290" s="132" t="b">
        <f t="shared" si="66"/>
        <v>0</v>
      </c>
      <c r="V290" s="146" t="str">
        <f t="shared" si="78"/>
        <v/>
      </c>
    </row>
    <row r="291" spans="1:22" hidden="1">
      <c r="A291" s="146">
        <f t="shared" si="67"/>
        <v>282</v>
      </c>
      <c r="B291" s="149" t="str">
        <f t="shared" si="79"/>
        <v>b</v>
      </c>
      <c r="C291" s="150">
        <f t="shared" si="80"/>
        <v>0</v>
      </c>
      <c r="D291" s="150">
        <f t="shared" si="81"/>
        <v>0</v>
      </c>
      <c r="E291" s="135">
        <f t="shared" si="68"/>
        <v>0</v>
      </c>
      <c r="F291" s="135">
        <f t="shared" si="69"/>
        <v>0</v>
      </c>
      <c r="G291" s="146" t="str">
        <f t="shared" si="70"/>
        <v/>
      </c>
      <c r="H291" s="146">
        <f t="shared" si="71"/>
        <v>0</v>
      </c>
      <c r="I291" s="146" t="str">
        <f t="shared" si="72"/>
        <v>00</v>
      </c>
      <c r="J291" s="146" t="str">
        <f t="shared" si="73"/>
        <v>0</v>
      </c>
      <c r="K291" s="146" t="str">
        <f t="shared" si="74"/>
        <v>b000</v>
      </c>
      <c r="L291" s="146" t="e">
        <f t="shared" si="75"/>
        <v>#NAME?</v>
      </c>
      <c r="M291" s="146" t="str">
        <f t="shared" si="76"/>
        <v/>
      </c>
      <c r="N291" s="146">
        <f t="shared" si="77"/>
        <v>0</v>
      </c>
      <c r="O291" s="132">
        <f t="shared" si="65"/>
        <v>1</v>
      </c>
      <c r="P291" s="132" t="b">
        <f t="shared" si="66"/>
        <v>0</v>
      </c>
      <c r="V291" s="146" t="str">
        <f t="shared" si="78"/>
        <v/>
      </c>
    </row>
    <row r="292" spans="1:22" hidden="1">
      <c r="A292" s="146">
        <f t="shared" si="67"/>
        <v>283</v>
      </c>
      <c r="B292" s="149" t="str">
        <f t="shared" si="79"/>
        <v>b</v>
      </c>
      <c r="C292" s="150">
        <f t="shared" si="80"/>
        <v>0</v>
      </c>
      <c r="D292" s="150">
        <f t="shared" si="81"/>
        <v>0</v>
      </c>
      <c r="E292" s="135">
        <f t="shared" si="68"/>
        <v>0</v>
      </c>
      <c r="F292" s="135">
        <f t="shared" si="69"/>
        <v>0</v>
      </c>
      <c r="G292" s="146" t="str">
        <f t="shared" si="70"/>
        <v/>
      </c>
      <c r="H292" s="146">
        <f t="shared" si="71"/>
        <v>0</v>
      </c>
      <c r="I292" s="146" t="str">
        <f t="shared" si="72"/>
        <v>00</v>
      </c>
      <c r="J292" s="146" t="str">
        <f t="shared" si="73"/>
        <v>0</v>
      </c>
      <c r="K292" s="146" t="str">
        <f t="shared" si="74"/>
        <v>b000</v>
      </c>
      <c r="L292" s="146" t="e">
        <f t="shared" si="75"/>
        <v>#NAME?</v>
      </c>
      <c r="M292" s="146" t="str">
        <f t="shared" si="76"/>
        <v/>
      </c>
      <c r="N292" s="146">
        <f t="shared" si="77"/>
        <v>0</v>
      </c>
      <c r="O292" s="132">
        <f t="shared" si="65"/>
        <v>1</v>
      </c>
      <c r="P292" s="132" t="b">
        <f t="shared" si="66"/>
        <v>0</v>
      </c>
      <c r="V292" s="146" t="str">
        <f t="shared" si="78"/>
        <v/>
      </c>
    </row>
    <row r="293" spans="1:22" hidden="1">
      <c r="A293" s="146">
        <f t="shared" si="67"/>
        <v>284</v>
      </c>
      <c r="B293" s="149" t="str">
        <f t="shared" si="79"/>
        <v>b</v>
      </c>
      <c r="C293" s="150">
        <f t="shared" si="80"/>
        <v>0</v>
      </c>
      <c r="D293" s="150">
        <f t="shared" si="81"/>
        <v>0</v>
      </c>
      <c r="E293" s="135">
        <f t="shared" si="68"/>
        <v>0</v>
      </c>
      <c r="F293" s="135">
        <f t="shared" si="69"/>
        <v>0</v>
      </c>
      <c r="G293" s="146" t="str">
        <f t="shared" si="70"/>
        <v/>
      </c>
      <c r="H293" s="146">
        <f t="shared" si="71"/>
        <v>0</v>
      </c>
      <c r="I293" s="146" t="str">
        <f t="shared" si="72"/>
        <v>00</v>
      </c>
      <c r="J293" s="146" t="str">
        <f t="shared" si="73"/>
        <v>0</v>
      </c>
      <c r="K293" s="146" t="str">
        <f t="shared" si="74"/>
        <v>b000</v>
      </c>
      <c r="L293" s="146" t="e">
        <f t="shared" si="75"/>
        <v>#NAME?</v>
      </c>
      <c r="M293" s="146" t="str">
        <f t="shared" si="76"/>
        <v/>
      </c>
      <c r="N293" s="146">
        <f t="shared" si="77"/>
        <v>0</v>
      </c>
      <c r="O293" s="132">
        <f t="shared" si="65"/>
        <v>1</v>
      </c>
      <c r="P293" s="132" t="b">
        <f t="shared" si="66"/>
        <v>0</v>
      </c>
      <c r="V293" s="146" t="str">
        <f t="shared" si="78"/>
        <v/>
      </c>
    </row>
    <row r="294" spans="1:22" hidden="1">
      <c r="A294" s="146">
        <f t="shared" si="67"/>
        <v>285</v>
      </c>
      <c r="B294" s="149" t="str">
        <f t="shared" si="79"/>
        <v>b</v>
      </c>
      <c r="C294" s="150">
        <f t="shared" si="80"/>
        <v>0</v>
      </c>
      <c r="D294" s="150">
        <f t="shared" si="81"/>
        <v>0</v>
      </c>
      <c r="E294" s="135">
        <f t="shared" si="68"/>
        <v>0</v>
      </c>
      <c r="F294" s="135">
        <f t="shared" si="69"/>
        <v>0</v>
      </c>
      <c r="G294" s="146" t="str">
        <f t="shared" si="70"/>
        <v/>
      </c>
      <c r="H294" s="146">
        <f t="shared" si="71"/>
        <v>0</v>
      </c>
      <c r="I294" s="146" t="str">
        <f t="shared" si="72"/>
        <v>00</v>
      </c>
      <c r="J294" s="146" t="str">
        <f t="shared" si="73"/>
        <v>0</v>
      </c>
      <c r="K294" s="146" t="str">
        <f t="shared" si="74"/>
        <v>b000</v>
      </c>
      <c r="L294" s="146" t="e">
        <f t="shared" si="75"/>
        <v>#NAME?</v>
      </c>
      <c r="M294" s="146" t="str">
        <f t="shared" si="76"/>
        <v/>
      </c>
      <c r="N294" s="146">
        <f t="shared" si="77"/>
        <v>0</v>
      </c>
      <c r="O294" s="132">
        <f t="shared" si="65"/>
        <v>1</v>
      </c>
      <c r="P294" s="132" t="b">
        <f t="shared" si="66"/>
        <v>0</v>
      </c>
      <c r="V294" s="146" t="str">
        <f t="shared" si="78"/>
        <v/>
      </c>
    </row>
    <row r="295" spans="1:22" hidden="1">
      <c r="A295" s="146">
        <f t="shared" si="67"/>
        <v>286</v>
      </c>
      <c r="B295" s="149" t="str">
        <f t="shared" si="79"/>
        <v>b</v>
      </c>
      <c r="C295" s="150">
        <f t="shared" si="80"/>
        <v>0</v>
      </c>
      <c r="D295" s="150">
        <f t="shared" si="81"/>
        <v>0</v>
      </c>
      <c r="E295" s="135">
        <f t="shared" si="68"/>
        <v>0</v>
      </c>
      <c r="F295" s="135">
        <f t="shared" si="69"/>
        <v>0</v>
      </c>
      <c r="G295" s="146" t="str">
        <f t="shared" si="70"/>
        <v/>
      </c>
      <c r="H295" s="146">
        <f t="shared" si="71"/>
        <v>0</v>
      </c>
      <c r="I295" s="146" t="str">
        <f t="shared" si="72"/>
        <v>00</v>
      </c>
      <c r="J295" s="146" t="str">
        <f t="shared" si="73"/>
        <v>0</v>
      </c>
      <c r="K295" s="146" t="str">
        <f t="shared" si="74"/>
        <v>b000</v>
      </c>
      <c r="L295" s="146" t="e">
        <f t="shared" si="75"/>
        <v>#NAME?</v>
      </c>
      <c r="M295" s="146" t="str">
        <f t="shared" si="76"/>
        <v/>
      </c>
      <c r="N295" s="146">
        <f t="shared" si="77"/>
        <v>0</v>
      </c>
      <c r="O295" s="132">
        <f t="shared" si="65"/>
        <v>1</v>
      </c>
      <c r="P295" s="132" t="b">
        <f t="shared" si="66"/>
        <v>0</v>
      </c>
      <c r="V295" s="146" t="str">
        <f t="shared" si="78"/>
        <v/>
      </c>
    </row>
    <row r="296" spans="1:22" hidden="1">
      <c r="A296" s="146">
        <f t="shared" si="67"/>
        <v>287</v>
      </c>
      <c r="B296" s="149" t="str">
        <f t="shared" si="79"/>
        <v>b</v>
      </c>
      <c r="C296" s="150">
        <f t="shared" si="80"/>
        <v>0</v>
      </c>
      <c r="D296" s="150">
        <f t="shared" si="81"/>
        <v>0</v>
      </c>
      <c r="E296" s="135">
        <f t="shared" si="68"/>
        <v>0</v>
      </c>
      <c r="F296" s="135">
        <f t="shared" si="69"/>
        <v>0</v>
      </c>
      <c r="G296" s="146" t="str">
        <f t="shared" si="70"/>
        <v/>
      </c>
      <c r="H296" s="146">
        <f t="shared" si="71"/>
        <v>0</v>
      </c>
      <c r="I296" s="146" t="str">
        <f t="shared" si="72"/>
        <v>00</v>
      </c>
      <c r="J296" s="146" t="str">
        <f t="shared" si="73"/>
        <v>0</v>
      </c>
      <c r="K296" s="146" t="str">
        <f t="shared" si="74"/>
        <v>b000</v>
      </c>
      <c r="L296" s="146" t="e">
        <f t="shared" si="75"/>
        <v>#NAME?</v>
      </c>
      <c r="M296" s="146" t="str">
        <f t="shared" si="76"/>
        <v/>
      </c>
      <c r="N296" s="146">
        <f t="shared" si="77"/>
        <v>0</v>
      </c>
      <c r="O296" s="132">
        <f t="shared" si="65"/>
        <v>1</v>
      </c>
      <c r="P296" s="132" t="b">
        <f t="shared" si="66"/>
        <v>0</v>
      </c>
      <c r="V296" s="146" t="str">
        <f t="shared" si="78"/>
        <v/>
      </c>
    </row>
    <row r="297" spans="1:22" hidden="1">
      <c r="A297" s="146">
        <f t="shared" si="67"/>
        <v>288</v>
      </c>
      <c r="B297" s="149" t="str">
        <f t="shared" si="79"/>
        <v>b</v>
      </c>
      <c r="C297" s="150">
        <f t="shared" si="80"/>
        <v>0</v>
      </c>
      <c r="D297" s="150">
        <f t="shared" si="81"/>
        <v>0</v>
      </c>
      <c r="E297" s="135">
        <f t="shared" si="68"/>
        <v>0</v>
      </c>
      <c r="F297" s="135">
        <f t="shared" si="69"/>
        <v>0</v>
      </c>
      <c r="G297" s="146" t="str">
        <f t="shared" si="70"/>
        <v/>
      </c>
      <c r="H297" s="146">
        <f t="shared" si="71"/>
        <v>0</v>
      </c>
      <c r="I297" s="146" t="str">
        <f t="shared" si="72"/>
        <v>00</v>
      </c>
      <c r="J297" s="146" t="str">
        <f t="shared" si="73"/>
        <v>0</v>
      </c>
      <c r="K297" s="146" t="str">
        <f t="shared" si="74"/>
        <v>b000</v>
      </c>
      <c r="L297" s="146" t="e">
        <f t="shared" si="75"/>
        <v>#NAME?</v>
      </c>
      <c r="M297" s="146" t="str">
        <f t="shared" si="76"/>
        <v/>
      </c>
      <c r="N297" s="146">
        <f t="shared" si="77"/>
        <v>0</v>
      </c>
      <c r="O297" s="132">
        <f t="shared" si="65"/>
        <v>1</v>
      </c>
      <c r="P297" s="132" t="b">
        <f t="shared" si="66"/>
        <v>0</v>
      </c>
      <c r="V297" s="146" t="str">
        <f t="shared" si="78"/>
        <v/>
      </c>
    </row>
    <row r="298" spans="1:22" hidden="1">
      <c r="A298" s="146">
        <f t="shared" si="67"/>
        <v>289</v>
      </c>
      <c r="B298" s="149" t="str">
        <f t="shared" si="79"/>
        <v>b</v>
      </c>
      <c r="C298" s="150">
        <f t="shared" si="80"/>
        <v>0</v>
      </c>
      <c r="D298" s="150">
        <f t="shared" si="81"/>
        <v>0</v>
      </c>
      <c r="E298" s="135">
        <f t="shared" si="68"/>
        <v>0</v>
      </c>
      <c r="F298" s="135">
        <f t="shared" si="69"/>
        <v>0</v>
      </c>
      <c r="G298" s="146" t="str">
        <f t="shared" si="70"/>
        <v/>
      </c>
      <c r="H298" s="146">
        <f t="shared" si="71"/>
        <v>0</v>
      </c>
      <c r="I298" s="146" t="str">
        <f t="shared" si="72"/>
        <v>00</v>
      </c>
      <c r="J298" s="146" t="str">
        <f t="shared" si="73"/>
        <v>0</v>
      </c>
      <c r="K298" s="146" t="str">
        <f t="shared" si="74"/>
        <v>b000</v>
      </c>
      <c r="L298" s="146" t="e">
        <f t="shared" si="75"/>
        <v>#NAME?</v>
      </c>
      <c r="M298" s="146" t="str">
        <f t="shared" si="76"/>
        <v/>
      </c>
      <c r="N298" s="146">
        <f t="shared" si="77"/>
        <v>0</v>
      </c>
      <c r="O298" s="132">
        <f t="shared" si="65"/>
        <v>1</v>
      </c>
      <c r="P298" s="132" t="b">
        <f t="shared" si="66"/>
        <v>0</v>
      </c>
      <c r="V298" s="146" t="str">
        <f t="shared" si="78"/>
        <v/>
      </c>
    </row>
    <row r="299" spans="1:22" hidden="1">
      <c r="A299" s="146">
        <f t="shared" si="67"/>
        <v>290</v>
      </c>
      <c r="B299" s="149" t="str">
        <f t="shared" si="79"/>
        <v>b</v>
      </c>
      <c r="C299" s="150">
        <f t="shared" si="80"/>
        <v>0</v>
      </c>
      <c r="D299" s="150">
        <f t="shared" si="81"/>
        <v>0</v>
      </c>
      <c r="E299" s="135">
        <f t="shared" si="68"/>
        <v>0</v>
      </c>
      <c r="F299" s="135">
        <f t="shared" si="69"/>
        <v>0</v>
      </c>
      <c r="G299" s="146" t="str">
        <f t="shared" si="70"/>
        <v/>
      </c>
      <c r="H299" s="146">
        <f t="shared" si="71"/>
        <v>0</v>
      </c>
      <c r="I299" s="146" t="str">
        <f t="shared" si="72"/>
        <v>00</v>
      </c>
      <c r="J299" s="146" t="str">
        <f t="shared" si="73"/>
        <v>0</v>
      </c>
      <c r="K299" s="146" t="str">
        <f t="shared" si="74"/>
        <v>b000</v>
      </c>
      <c r="L299" s="146" t="e">
        <f t="shared" si="75"/>
        <v>#NAME?</v>
      </c>
      <c r="M299" s="146" t="str">
        <f t="shared" si="76"/>
        <v/>
      </c>
      <c r="N299" s="146">
        <f t="shared" si="77"/>
        <v>0</v>
      </c>
      <c r="O299" s="132">
        <f t="shared" si="65"/>
        <v>1</v>
      </c>
      <c r="P299" s="132" t="b">
        <f t="shared" si="66"/>
        <v>0</v>
      </c>
      <c r="V299" s="146" t="str">
        <f t="shared" si="78"/>
        <v/>
      </c>
    </row>
    <row r="300" spans="1:22" hidden="1">
      <c r="A300" s="146">
        <f t="shared" si="67"/>
        <v>291</v>
      </c>
      <c r="B300" s="149" t="str">
        <f t="shared" si="79"/>
        <v>b</v>
      </c>
      <c r="C300" s="150">
        <f t="shared" si="80"/>
        <v>0</v>
      </c>
      <c r="D300" s="150">
        <f t="shared" si="81"/>
        <v>0</v>
      </c>
      <c r="E300" s="135">
        <f t="shared" si="68"/>
        <v>0</v>
      </c>
      <c r="F300" s="135">
        <f t="shared" si="69"/>
        <v>0</v>
      </c>
      <c r="G300" s="146" t="str">
        <f t="shared" si="70"/>
        <v/>
      </c>
      <c r="H300" s="146">
        <f t="shared" si="71"/>
        <v>0</v>
      </c>
      <c r="I300" s="146" t="str">
        <f t="shared" si="72"/>
        <v>00</v>
      </c>
      <c r="J300" s="146" t="str">
        <f t="shared" si="73"/>
        <v>0</v>
      </c>
      <c r="K300" s="146" t="str">
        <f t="shared" si="74"/>
        <v>b000</v>
      </c>
      <c r="L300" s="146" t="e">
        <f t="shared" si="75"/>
        <v>#NAME?</v>
      </c>
      <c r="M300" s="146" t="str">
        <f t="shared" si="76"/>
        <v/>
      </c>
      <c r="N300" s="146">
        <f t="shared" si="77"/>
        <v>0</v>
      </c>
      <c r="O300" s="132">
        <f t="shared" si="65"/>
        <v>1</v>
      </c>
      <c r="P300" s="132" t="b">
        <f t="shared" si="66"/>
        <v>0</v>
      </c>
      <c r="V300" s="146" t="str">
        <f t="shared" si="78"/>
        <v/>
      </c>
    </row>
    <row r="301" spans="1:22" hidden="1">
      <c r="A301" s="146">
        <f t="shared" si="67"/>
        <v>292</v>
      </c>
      <c r="B301" s="149" t="str">
        <f t="shared" si="79"/>
        <v>b</v>
      </c>
      <c r="C301" s="150">
        <f t="shared" si="80"/>
        <v>0</v>
      </c>
      <c r="D301" s="150">
        <f t="shared" si="81"/>
        <v>0</v>
      </c>
      <c r="E301" s="135">
        <f t="shared" si="68"/>
        <v>0</v>
      </c>
      <c r="F301" s="135">
        <f t="shared" si="69"/>
        <v>0</v>
      </c>
      <c r="G301" s="146" t="str">
        <f t="shared" si="70"/>
        <v/>
      </c>
      <c r="H301" s="146">
        <f t="shared" si="71"/>
        <v>0</v>
      </c>
      <c r="I301" s="146" t="str">
        <f t="shared" si="72"/>
        <v>00</v>
      </c>
      <c r="J301" s="146" t="str">
        <f t="shared" si="73"/>
        <v>0</v>
      </c>
      <c r="K301" s="146" t="str">
        <f t="shared" si="74"/>
        <v>b000</v>
      </c>
      <c r="L301" s="146" t="e">
        <f t="shared" si="75"/>
        <v>#NAME?</v>
      </c>
      <c r="M301" s="146" t="str">
        <f t="shared" si="76"/>
        <v/>
      </c>
      <c r="N301" s="146">
        <f t="shared" si="77"/>
        <v>0</v>
      </c>
      <c r="O301" s="132">
        <f t="shared" si="65"/>
        <v>1</v>
      </c>
      <c r="P301" s="132" t="b">
        <f t="shared" si="66"/>
        <v>0</v>
      </c>
      <c r="V301" s="146" t="str">
        <f t="shared" si="78"/>
        <v/>
      </c>
    </row>
    <row r="302" spans="1:22" hidden="1">
      <c r="A302" s="146">
        <f t="shared" si="67"/>
        <v>293</v>
      </c>
      <c r="B302" s="149" t="str">
        <f t="shared" si="79"/>
        <v>b</v>
      </c>
      <c r="C302" s="150">
        <f t="shared" si="80"/>
        <v>0</v>
      </c>
      <c r="D302" s="150">
        <f t="shared" si="81"/>
        <v>0</v>
      </c>
      <c r="E302" s="135">
        <f t="shared" si="68"/>
        <v>0</v>
      </c>
      <c r="F302" s="135">
        <f t="shared" si="69"/>
        <v>0</v>
      </c>
      <c r="G302" s="146" t="str">
        <f t="shared" si="70"/>
        <v/>
      </c>
      <c r="H302" s="146">
        <f t="shared" si="71"/>
        <v>0</v>
      </c>
      <c r="I302" s="146" t="str">
        <f t="shared" si="72"/>
        <v>00</v>
      </c>
      <c r="J302" s="146" t="str">
        <f t="shared" si="73"/>
        <v>0</v>
      </c>
      <c r="K302" s="146" t="str">
        <f t="shared" si="74"/>
        <v>b000</v>
      </c>
      <c r="L302" s="146" t="e">
        <f t="shared" si="75"/>
        <v>#NAME?</v>
      </c>
      <c r="M302" s="146" t="str">
        <f t="shared" si="76"/>
        <v/>
      </c>
      <c r="N302" s="146">
        <f t="shared" si="77"/>
        <v>0</v>
      </c>
      <c r="O302" s="132">
        <f t="shared" si="65"/>
        <v>1</v>
      </c>
      <c r="P302" s="132" t="b">
        <f t="shared" si="66"/>
        <v>0</v>
      </c>
      <c r="V302" s="146" t="str">
        <f t="shared" si="78"/>
        <v/>
      </c>
    </row>
    <row r="303" spans="1:22" hidden="1">
      <c r="A303" s="146">
        <f t="shared" si="67"/>
        <v>294</v>
      </c>
      <c r="B303" s="149" t="str">
        <f t="shared" si="79"/>
        <v>b</v>
      </c>
      <c r="C303" s="150">
        <f t="shared" si="80"/>
        <v>0</v>
      </c>
      <c r="D303" s="150">
        <f t="shared" si="81"/>
        <v>0</v>
      </c>
      <c r="E303" s="135">
        <f t="shared" si="68"/>
        <v>0</v>
      </c>
      <c r="F303" s="135">
        <f t="shared" si="69"/>
        <v>0</v>
      </c>
      <c r="G303" s="146" t="str">
        <f t="shared" si="70"/>
        <v/>
      </c>
      <c r="H303" s="146">
        <f t="shared" si="71"/>
        <v>0</v>
      </c>
      <c r="I303" s="146" t="str">
        <f t="shared" si="72"/>
        <v>00</v>
      </c>
      <c r="J303" s="146" t="str">
        <f t="shared" si="73"/>
        <v>0</v>
      </c>
      <c r="K303" s="146" t="str">
        <f t="shared" si="74"/>
        <v>b000</v>
      </c>
      <c r="L303" s="146" t="e">
        <f t="shared" si="75"/>
        <v>#NAME?</v>
      </c>
      <c r="M303" s="146" t="str">
        <f t="shared" si="76"/>
        <v/>
      </c>
      <c r="N303" s="146">
        <f t="shared" si="77"/>
        <v>0</v>
      </c>
      <c r="O303" s="132">
        <f t="shared" si="65"/>
        <v>1</v>
      </c>
      <c r="P303" s="132" t="b">
        <f t="shared" si="66"/>
        <v>0</v>
      </c>
      <c r="V303" s="146" t="str">
        <f t="shared" si="78"/>
        <v/>
      </c>
    </row>
    <row r="304" spans="1:22" hidden="1">
      <c r="A304" s="146">
        <f t="shared" si="67"/>
        <v>295</v>
      </c>
      <c r="B304" s="149" t="str">
        <f t="shared" si="79"/>
        <v>b</v>
      </c>
      <c r="C304" s="150">
        <f t="shared" si="80"/>
        <v>0</v>
      </c>
      <c r="D304" s="150">
        <f t="shared" si="81"/>
        <v>0</v>
      </c>
      <c r="E304" s="135">
        <f t="shared" si="68"/>
        <v>0</v>
      </c>
      <c r="F304" s="135">
        <f t="shared" si="69"/>
        <v>0</v>
      </c>
      <c r="G304" s="146" t="str">
        <f t="shared" si="70"/>
        <v/>
      </c>
      <c r="H304" s="146">
        <f t="shared" si="71"/>
        <v>0</v>
      </c>
      <c r="I304" s="146" t="str">
        <f t="shared" si="72"/>
        <v>00</v>
      </c>
      <c r="J304" s="146" t="str">
        <f t="shared" si="73"/>
        <v>0</v>
      </c>
      <c r="K304" s="146" t="str">
        <f t="shared" si="74"/>
        <v>b000</v>
      </c>
      <c r="L304" s="146" t="e">
        <f t="shared" si="75"/>
        <v>#NAME?</v>
      </c>
      <c r="M304" s="146" t="str">
        <f t="shared" si="76"/>
        <v/>
      </c>
      <c r="N304" s="146">
        <f t="shared" si="77"/>
        <v>0</v>
      </c>
      <c r="O304" s="132">
        <f t="shared" si="65"/>
        <v>1</v>
      </c>
      <c r="P304" s="132" t="b">
        <f t="shared" si="66"/>
        <v>0</v>
      </c>
      <c r="V304" s="146" t="str">
        <f t="shared" si="78"/>
        <v/>
      </c>
    </row>
    <row r="305" spans="1:22" hidden="1">
      <c r="A305" s="146">
        <f t="shared" si="67"/>
        <v>296</v>
      </c>
      <c r="B305" s="149" t="str">
        <f t="shared" si="79"/>
        <v>b</v>
      </c>
      <c r="C305" s="150">
        <f t="shared" si="80"/>
        <v>0</v>
      </c>
      <c r="D305" s="150">
        <f t="shared" si="81"/>
        <v>0</v>
      </c>
      <c r="E305" s="135">
        <f t="shared" si="68"/>
        <v>0</v>
      </c>
      <c r="F305" s="135">
        <f t="shared" si="69"/>
        <v>0</v>
      </c>
      <c r="G305" s="146" t="str">
        <f t="shared" si="70"/>
        <v/>
      </c>
      <c r="H305" s="146">
        <f t="shared" si="71"/>
        <v>0</v>
      </c>
      <c r="I305" s="146" t="str">
        <f t="shared" si="72"/>
        <v>00</v>
      </c>
      <c r="J305" s="146" t="str">
        <f t="shared" si="73"/>
        <v>0</v>
      </c>
      <c r="K305" s="146" t="str">
        <f t="shared" si="74"/>
        <v>b000</v>
      </c>
      <c r="L305" s="146" t="e">
        <f t="shared" si="75"/>
        <v>#NAME?</v>
      </c>
      <c r="M305" s="146" t="str">
        <f t="shared" si="76"/>
        <v/>
      </c>
      <c r="N305" s="146">
        <f t="shared" si="77"/>
        <v>0</v>
      </c>
      <c r="O305" s="132">
        <f t="shared" si="65"/>
        <v>1</v>
      </c>
      <c r="P305" s="132" t="b">
        <f t="shared" si="66"/>
        <v>0</v>
      </c>
      <c r="V305" s="146" t="str">
        <f t="shared" si="78"/>
        <v/>
      </c>
    </row>
    <row r="306" spans="1:22" hidden="1">
      <c r="A306" s="146">
        <f t="shared" si="67"/>
        <v>297</v>
      </c>
      <c r="B306" s="149" t="str">
        <f t="shared" ref="B306:B337" si="82">S106</f>
        <v>b</v>
      </c>
      <c r="C306" s="150">
        <f t="shared" ref="C306:C337" si="83">T106</f>
        <v>0</v>
      </c>
      <c r="D306" s="150">
        <f t="shared" ref="D306:D337" si="84">U106</f>
        <v>0</v>
      </c>
      <c r="E306" s="135">
        <f t="shared" si="68"/>
        <v>0</v>
      </c>
      <c r="F306" s="135">
        <f t="shared" si="69"/>
        <v>0</v>
      </c>
      <c r="G306" s="146" t="str">
        <f t="shared" si="70"/>
        <v/>
      </c>
      <c r="H306" s="146">
        <f t="shared" si="71"/>
        <v>0</v>
      </c>
      <c r="I306" s="146" t="str">
        <f t="shared" si="72"/>
        <v>00</v>
      </c>
      <c r="J306" s="146" t="str">
        <f t="shared" si="73"/>
        <v>0</v>
      </c>
      <c r="K306" s="146" t="str">
        <f t="shared" si="74"/>
        <v>b000</v>
      </c>
      <c r="L306" s="146" t="e">
        <f t="shared" si="75"/>
        <v>#NAME?</v>
      </c>
      <c r="M306" s="146" t="str">
        <f t="shared" si="76"/>
        <v/>
      </c>
      <c r="N306" s="146">
        <f t="shared" si="77"/>
        <v>0</v>
      </c>
      <c r="O306" s="132">
        <f t="shared" si="65"/>
        <v>1</v>
      </c>
      <c r="P306" s="132" t="b">
        <f t="shared" si="66"/>
        <v>0</v>
      </c>
      <c r="V306" s="146" t="str">
        <f t="shared" si="78"/>
        <v/>
      </c>
    </row>
    <row r="307" spans="1:22" hidden="1">
      <c r="A307" s="146">
        <f t="shared" si="67"/>
        <v>298</v>
      </c>
      <c r="B307" s="149" t="str">
        <f t="shared" si="82"/>
        <v>b</v>
      </c>
      <c r="C307" s="150">
        <f t="shared" si="83"/>
        <v>0</v>
      </c>
      <c r="D307" s="150">
        <f t="shared" si="84"/>
        <v>0</v>
      </c>
      <c r="E307" s="135">
        <f t="shared" si="68"/>
        <v>0</v>
      </c>
      <c r="F307" s="135">
        <f t="shared" si="69"/>
        <v>0</v>
      </c>
      <c r="G307" s="146" t="str">
        <f t="shared" si="70"/>
        <v/>
      </c>
      <c r="H307" s="146">
        <f t="shared" si="71"/>
        <v>0</v>
      </c>
      <c r="I307" s="146" t="str">
        <f t="shared" si="72"/>
        <v>00</v>
      </c>
      <c r="J307" s="146" t="str">
        <f t="shared" si="73"/>
        <v>0</v>
      </c>
      <c r="K307" s="146" t="str">
        <f t="shared" si="74"/>
        <v>b000</v>
      </c>
      <c r="L307" s="146" t="e">
        <f t="shared" si="75"/>
        <v>#NAME?</v>
      </c>
      <c r="M307" s="146" t="str">
        <f t="shared" si="76"/>
        <v/>
      </c>
      <c r="N307" s="146">
        <f t="shared" si="77"/>
        <v>0</v>
      </c>
      <c r="O307" s="132">
        <f t="shared" si="65"/>
        <v>1</v>
      </c>
      <c r="P307" s="132" t="b">
        <f t="shared" si="66"/>
        <v>0</v>
      </c>
      <c r="V307" s="146" t="str">
        <f t="shared" si="78"/>
        <v/>
      </c>
    </row>
    <row r="308" spans="1:22" hidden="1">
      <c r="A308" s="146">
        <f t="shared" si="67"/>
        <v>299</v>
      </c>
      <c r="B308" s="149" t="str">
        <f t="shared" si="82"/>
        <v>b</v>
      </c>
      <c r="C308" s="150">
        <f t="shared" si="83"/>
        <v>0</v>
      </c>
      <c r="D308" s="150">
        <f t="shared" si="84"/>
        <v>0</v>
      </c>
      <c r="E308" s="135">
        <f t="shared" si="68"/>
        <v>0</v>
      </c>
      <c r="F308" s="135">
        <f t="shared" si="69"/>
        <v>0</v>
      </c>
      <c r="G308" s="146" t="str">
        <f t="shared" si="70"/>
        <v/>
      </c>
      <c r="H308" s="146">
        <f t="shared" si="71"/>
        <v>0</v>
      </c>
      <c r="I308" s="146" t="str">
        <f t="shared" si="72"/>
        <v>00</v>
      </c>
      <c r="J308" s="146" t="str">
        <f t="shared" si="73"/>
        <v>0</v>
      </c>
      <c r="K308" s="146" t="str">
        <f t="shared" si="74"/>
        <v>b000</v>
      </c>
      <c r="L308" s="146" t="e">
        <f t="shared" si="75"/>
        <v>#NAME?</v>
      </c>
      <c r="M308" s="146" t="str">
        <f t="shared" si="76"/>
        <v/>
      </c>
      <c r="N308" s="146">
        <f t="shared" si="77"/>
        <v>0</v>
      </c>
      <c r="O308" s="132">
        <f t="shared" si="65"/>
        <v>1</v>
      </c>
      <c r="P308" s="132" t="b">
        <f t="shared" si="66"/>
        <v>0</v>
      </c>
      <c r="V308" s="146" t="str">
        <f t="shared" si="78"/>
        <v/>
      </c>
    </row>
    <row r="309" spans="1:22" hidden="1">
      <c r="A309" s="146">
        <f t="shared" si="67"/>
        <v>300</v>
      </c>
      <c r="B309" s="149" t="str">
        <f t="shared" si="82"/>
        <v>b</v>
      </c>
      <c r="C309" s="150">
        <f t="shared" si="83"/>
        <v>0</v>
      </c>
      <c r="D309" s="150">
        <f t="shared" si="84"/>
        <v>0</v>
      </c>
      <c r="E309" s="135">
        <f t="shared" si="68"/>
        <v>0</v>
      </c>
      <c r="F309" s="135">
        <f t="shared" si="69"/>
        <v>0</v>
      </c>
      <c r="G309" s="146" t="str">
        <f t="shared" si="70"/>
        <v/>
      </c>
      <c r="H309" s="146">
        <f t="shared" si="71"/>
        <v>0</v>
      </c>
      <c r="I309" s="146" t="str">
        <f t="shared" si="72"/>
        <v>00</v>
      </c>
      <c r="J309" s="146" t="str">
        <f t="shared" si="73"/>
        <v>0</v>
      </c>
      <c r="K309" s="146" t="str">
        <f t="shared" si="74"/>
        <v>b000</v>
      </c>
      <c r="L309" s="146" t="e">
        <f t="shared" si="75"/>
        <v>#NAME?</v>
      </c>
      <c r="M309" s="146" t="str">
        <f t="shared" si="76"/>
        <v/>
      </c>
      <c r="N309" s="146">
        <f t="shared" si="77"/>
        <v>0</v>
      </c>
      <c r="O309" s="132">
        <f t="shared" si="65"/>
        <v>1</v>
      </c>
      <c r="P309" s="132" t="b">
        <f t="shared" si="66"/>
        <v>0</v>
      </c>
      <c r="V309" s="146" t="str">
        <f t="shared" si="78"/>
        <v/>
      </c>
    </row>
    <row r="310" spans="1:22" hidden="1">
      <c r="A310" s="146">
        <f t="shared" si="67"/>
        <v>301</v>
      </c>
      <c r="B310" s="149" t="str">
        <f t="shared" si="82"/>
        <v>b</v>
      </c>
      <c r="C310" s="150">
        <f t="shared" si="83"/>
        <v>0</v>
      </c>
      <c r="D310" s="150">
        <f t="shared" si="84"/>
        <v>0</v>
      </c>
      <c r="E310" s="135">
        <f t="shared" si="68"/>
        <v>0</v>
      </c>
      <c r="F310" s="135">
        <f t="shared" si="69"/>
        <v>0</v>
      </c>
      <c r="G310" s="146" t="str">
        <f t="shared" si="70"/>
        <v/>
      </c>
      <c r="H310" s="146">
        <f t="shared" si="71"/>
        <v>0</v>
      </c>
      <c r="I310" s="146" t="str">
        <f t="shared" si="72"/>
        <v>00</v>
      </c>
      <c r="J310" s="146" t="str">
        <f t="shared" si="73"/>
        <v>0</v>
      </c>
      <c r="K310" s="146" t="str">
        <f t="shared" si="74"/>
        <v>b000</v>
      </c>
      <c r="L310" s="146" t="e">
        <f t="shared" si="75"/>
        <v>#NAME?</v>
      </c>
      <c r="M310" s="146" t="str">
        <f t="shared" si="76"/>
        <v/>
      </c>
      <c r="N310" s="146">
        <f t="shared" si="77"/>
        <v>0</v>
      </c>
      <c r="O310" s="132">
        <f t="shared" si="65"/>
        <v>1</v>
      </c>
      <c r="P310" s="132" t="b">
        <f t="shared" si="66"/>
        <v>0</v>
      </c>
      <c r="V310" s="146" t="str">
        <f t="shared" si="78"/>
        <v/>
      </c>
    </row>
    <row r="311" spans="1:22" hidden="1">
      <c r="A311" s="146">
        <f t="shared" si="67"/>
        <v>302</v>
      </c>
      <c r="B311" s="149" t="str">
        <f t="shared" si="82"/>
        <v>b</v>
      </c>
      <c r="C311" s="150">
        <f t="shared" si="83"/>
        <v>0</v>
      </c>
      <c r="D311" s="150">
        <f t="shared" si="84"/>
        <v>0</v>
      </c>
      <c r="E311" s="135">
        <f t="shared" si="68"/>
        <v>0</v>
      </c>
      <c r="F311" s="135">
        <f t="shared" si="69"/>
        <v>0</v>
      </c>
      <c r="G311" s="146" t="str">
        <f t="shared" si="70"/>
        <v/>
      </c>
      <c r="H311" s="146">
        <f t="shared" si="71"/>
        <v>0</v>
      </c>
      <c r="I311" s="146" t="str">
        <f t="shared" si="72"/>
        <v>00</v>
      </c>
      <c r="J311" s="146" t="str">
        <f t="shared" si="73"/>
        <v>0</v>
      </c>
      <c r="K311" s="146" t="str">
        <f t="shared" si="74"/>
        <v>b000</v>
      </c>
      <c r="L311" s="146" t="e">
        <f t="shared" si="75"/>
        <v>#NAME?</v>
      </c>
      <c r="M311" s="146" t="str">
        <f t="shared" si="76"/>
        <v/>
      </c>
      <c r="N311" s="146">
        <f t="shared" si="77"/>
        <v>0</v>
      </c>
      <c r="O311" s="132">
        <f t="shared" si="65"/>
        <v>1</v>
      </c>
      <c r="P311" s="132" t="b">
        <f t="shared" si="66"/>
        <v>0</v>
      </c>
      <c r="V311" s="146" t="str">
        <f t="shared" si="78"/>
        <v/>
      </c>
    </row>
    <row r="312" spans="1:22" hidden="1">
      <c r="A312" s="146">
        <f t="shared" si="67"/>
        <v>303</v>
      </c>
      <c r="B312" s="149" t="str">
        <f t="shared" si="82"/>
        <v>b</v>
      </c>
      <c r="C312" s="150">
        <f t="shared" si="83"/>
        <v>0</v>
      </c>
      <c r="D312" s="150">
        <f t="shared" si="84"/>
        <v>0</v>
      </c>
      <c r="E312" s="135">
        <f t="shared" si="68"/>
        <v>0</v>
      </c>
      <c r="F312" s="135">
        <f t="shared" si="69"/>
        <v>0</v>
      </c>
      <c r="G312" s="146" t="str">
        <f t="shared" si="70"/>
        <v/>
      </c>
      <c r="H312" s="146">
        <f t="shared" si="71"/>
        <v>0</v>
      </c>
      <c r="I312" s="146" t="str">
        <f t="shared" si="72"/>
        <v>00</v>
      </c>
      <c r="J312" s="146" t="str">
        <f t="shared" si="73"/>
        <v>0</v>
      </c>
      <c r="K312" s="146" t="str">
        <f t="shared" si="74"/>
        <v>b000</v>
      </c>
      <c r="L312" s="146" t="e">
        <f t="shared" si="75"/>
        <v>#NAME?</v>
      </c>
      <c r="M312" s="146" t="str">
        <f t="shared" si="76"/>
        <v/>
      </c>
      <c r="N312" s="146">
        <f t="shared" si="77"/>
        <v>0</v>
      </c>
      <c r="O312" s="132">
        <f t="shared" si="65"/>
        <v>1</v>
      </c>
      <c r="P312" s="132" t="b">
        <f t="shared" si="66"/>
        <v>0</v>
      </c>
      <c r="V312" s="146" t="str">
        <f t="shared" si="78"/>
        <v/>
      </c>
    </row>
    <row r="313" spans="1:22" hidden="1">
      <c r="A313" s="146">
        <f t="shared" si="67"/>
        <v>304</v>
      </c>
      <c r="B313" s="149" t="str">
        <f t="shared" si="82"/>
        <v>b</v>
      </c>
      <c r="C313" s="150">
        <f t="shared" si="83"/>
        <v>0</v>
      </c>
      <c r="D313" s="150">
        <f t="shared" si="84"/>
        <v>0</v>
      </c>
      <c r="E313" s="135">
        <f t="shared" si="68"/>
        <v>0</v>
      </c>
      <c r="F313" s="135">
        <f t="shared" si="69"/>
        <v>0</v>
      </c>
      <c r="G313" s="146" t="str">
        <f t="shared" si="70"/>
        <v/>
      </c>
      <c r="H313" s="146">
        <f t="shared" si="71"/>
        <v>0</v>
      </c>
      <c r="I313" s="146" t="str">
        <f t="shared" si="72"/>
        <v>00</v>
      </c>
      <c r="J313" s="146" t="str">
        <f t="shared" si="73"/>
        <v>0</v>
      </c>
      <c r="K313" s="146" t="str">
        <f t="shared" si="74"/>
        <v>b000</v>
      </c>
      <c r="L313" s="146" t="e">
        <f t="shared" si="75"/>
        <v>#NAME?</v>
      </c>
      <c r="M313" s="146" t="str">
        <f t="shared" si="76"/>
        <v/>
      </c>
      <c r="N313" s="146">
        <f t="shared" si="77"/>
        <v>0</v>
      </c>
      <c r="O313" s="132">
        <f t="shared" si="65"/>
        <v>1</v>
      </c>
      <c r="P313" s="132" t="b">
        <f t="shared" si="66"/>
        <v>0</v>
      </c>
      <c r="V313" s="146" t="str">
        <f t="shared" si="78"/>
        <v/>
      </c>
    </row>
    <row r="314" spans="1:22" hidden="1">
      <c r="A314" s="146">
        <f t="shared" si="67"/>
        <v>305</v>
      </c>
      <c r="B314" s="149" t="str">
        <f t="shared" si="82"/>
        <v>b</v>
      </c>
      <c r="C314" s="150">
        <f t="shared" si="83"/>
        <v>0</v>
      </c>
      <c r="D314" s="150">
        <f t="shared" si="84"/>
        <v>0</v>
      </c>
      <c r="E314" s="135">
        <f t="shared" si="68"/>
        <v>0</v>
      </c>
      <c r="F314" s="135">
        <f t="shared" si="69"/>
        <v>0</v>
      </c>
      <c r="G314" s="146" t="str">
        <f t="shared" si="70"/>
        <v/>
      </c>
      <c r="H314" s="146">
        <f t="shared" si="71"/>
        <v>0</v>
      </c>
      <c r="I314" s="146" t="str">
        <f t="shared" si="72"/>
        <v>00</v>
      </c>
      <c r="J314" s="146" t="str">
        <f t="shared" si="73"/>
        <v>0</v>
      </c>
      <c r="K314" s="146" t="str">
        <f t="shared" si="74"/>
        <v>b000</v>
      </c>
      <c r="L314" s="146" t="e">
        <f t="shared" si="75"/>
        <v>#NAME?</v>
      </c>
      <c r="M314" s="146" t="str">
        <f t="shared" si="76"/>
        <v/>
      </c>
      <c r="N314" s="146">
        <f t="shared" si="77"/>
        <v>0</v>
      </c>
      <c r="O314" s="132">
        <f t="shared" si="65"/>
        <v>1</v>
      </c>
      <c r="P314" s="132" t="b">
        <f t="shared" si="66"/>
        <v>0</v>
      </c>
      <c r="V314" s="146" t="str">
        <f t="shared" si="78"/>
        <v/>
      </c>
    </row>
    <row r="315" spans="1:22" hidden="1">
      <c r="A315" s="146">
        <f t="shared" si="67"/>
        <v>306</v>
      </c>
      <c r="B315" s="149" t="str">
        <f t="shared" si="82"/>
        <v>b</v>
      </c>
      <c r="C315" s="150">
        <f t="shared" si="83"/>
        <v>0</v>
      </c>
      <c r="D315" s="150">
        <f t="shared" si="84"/>
        <v>0</v>
      </c>
      <c r="E315" s="135">
        <f t="shared" si="68"/>
        <v>0</v>
      </c>
      <c r="F315" s="135">
        <f t="shared" si="69"/>
        <v>0</v>
      </c>
      <c r="G315" s="146" t="str">
        <f t="shared" si="70"/>
        <v/>
      </c>
      <c r="H315" s="146">
        <f t="shared" si="71"/>
        <v>0</v>
      </c>
      <c r="I315" s="146" t="str">
        <f t="shared" si="72"/>
        <v>00</v>
      </c>
      <c r="J315" s="146" t="str">
        <f t="shared" si="73"/>
        <v>0</v>
      </c>
      <c r="K315" s="146" t="str">
        <f t="shared" si="74"/>
        <v>b000</v>
      </c>
      <c r="L315" s="146" t="e">
        <f t="shared" si="75"/>
        <v>#NAME?</v>
      </c>
      <c r="M315" s="146" t="str">
        <f t="shared" si="76"/>
        <v/>
      </c>
      <c r="N315" s="146">
        <f t="shared" si="77"/>
        <v>0</v>
      </c>
      <c r="O315" s="132">
        <f t="shared" si="65"/>
        <v>1</v>
      </c>
      <c r="P315" s="132" t="b">
        <f t="shared" si="66"/>
        <v>0</v>
      </c>
      <c r="V315" s="146" t="str">
        <f t="shared" si="78"/>
        <v/>
      </c>
    </row>
    <row r="316" spans="1:22" hidden="1">
      <c r="A316" s="146">
        <f t="shared" si="67"/>
        <v>307</v>
      </c>
      <c r="B316" s="149" t="str">
        <f t="shared" si="82"/>
        <v>b</v>
      </c>
      <c r="C316" s="150">
        <f t="shared" si="83"/>
        <v>0</v>
      </c>
      <c r="D316" s="150">
        <f t="shared" si="84"/>
        <v>0</v>
      </c>
      <c r="E316" s="135">
        <f t="shared" si="68"/>
        <v>0</v>
      </c>
      <c r="F316" s="135">
        <f t="shared" si="69"/>
        <v>0</v>
      </c>
      <c r="G316" s="146" t="str">
        <f t="shared" si="70"/>
        <v/>
      </c>
      <c r="H316" s="146">
        <f t="shared" si="71"/>
        <v>0</v>
      </c>
      <c r="I316" s="146" t="str">
        <f t="shared" si="72"/>
        <v>00</v>
      </c>
      <c r="J316" s="146" t="str">
        <f t="shared" si="73"/>
        <v>0</v>
      </c>
      <c r="K316" s="146" t="str">
        <f t="shared" si="74"/>
        <v>b000</v>
      </c>
      <c r="L316" s="146" t="e">
        <f t="shared" si="75"/>
        <v>#NAME?</v>
      </c>
      <c r="M316" s="146" t="str">
        <f t="shared" si="76"/>
        <v/>
      </c>
      <c r="N316" s="146">
        <f t="shared" si="77"/>
        <v>0</v>
      </c>
      <c r="O316" s="132">
        <f t="shared" si="65"/>
        <v>1</v>
      </c>
      <c r="P316" s="132" t="b">
        <f t="shared" si="66"/>
        <v>0</v>
      </c>
      <c r="V316" s="146" t="str">
        <f t="shared" si="78"/>
        <v/>
      </c>
    </row>
    <row r="317" spans="1:22" hidden="1">
      <c r="A317" s="146">
        <f t="shared" si="67"/>
        <v>308</v>
      </c>
      <c r="B317" s="149" t="str">
        <f t="shared" si="82"/>
        <v>b</v>
      </c>
      <c r="C317" s="150">
        <f t="shared" si="83"/>
        <v>0</v>
      </c>
      <c r="D317" s="150">
        <f t="shared" si="84"/>
        <v>0</v>
      </c>
      <c r="E317" s="135">
        <f t="shared" si="68"/>
        <v>0</v>
      </c>
      <c r="F317" s="135">
        <f t="shared" si="69"/>
        <v>0</v>
      </c>
      <c r="G317" s="146" t="str">
        <f t="shared" si="70"/>
        <v/>
      </c>
      <c r="H317" s="146">
        <f t="shared" si="71"/>
        <v>0</v>
      </c>
      <c r="I317" s="146" t="str">
        <f t="shared" si="72"/>
        <v>00</v>
      </c>
      <c r="J317" s="146" t="str">
        <f t="shared" si="73"/>
        <v>0</v>
      </c>
      <c r="K317" s="146" t="str">
        <f t="shared" si="74"/>
        <v>b000</v>
      </c>
      <c r="L317" s="146" t="e">
        <f t="shared" si="75"/>
        <v>#NAME?</v>
      </c>
      <c r="M317" s="146" t="str">
        <f t="shared" si="76"/>
        <v/>
      </c>
      <c r="N317" s="146">
        <f t="shared" si="77"/>
        <v>0</v>
      </c>
      <c r="O317" s="132">
        <f t="shared" si="65"/>
        <v>1</v>
      </c>
      <c r="P317" s="132" t="b">
        <f t="shared" si="66"/>
        <v>0</v>
      </c>
      <c r="V317" s="146" t="str">
        <f t="shared" si="78"/>
        <v/>
      </c>
    </row>
    <row r="318" spans="1:22" hidden="1">
      <c r="A318" s="146">
        <f t="shared" si="67"/>
        <v>309</v>
      </c>
      <c r="B318" s="149" t="str">
        <f t="shared" si="82"/>
        <v>b</v>
      </c>
      <c r="C318" s="150">
        <f t="shared" si="83"/>
        <v>0</v>
      </c>
      <c r="D318" s="150">
        <f t="shared" si="84"/>
        <v>0</v>
      </c>
      <c r="E318" s="135">
        <f t="shared" si="68"/>
        <v>0</v>
      </c>
      <c r="F318" s="135">
        <f t="shared" si="69"/>
        <v>0</v>
      </c>
      <c r="G318" s="146" t="str">
        <f t="shared" si="70"/>
        <v/>
      </c>
      <c r="H318" s="146">
        <f t="shared" si="71"/>
        <v>0</v>
      </c>
      <c r="I318" s="146" t="str">
        <f t="shared" si="72"/>
        <v>00</v>
      </c>
      <c r="J318" s="146" t="str">
        <f t="shared" si="73"/>
        <v>0</v>
      </c>
      <c r="K318" s="146" t="str">
        <f t="shared" si="74"/>
        <v>b000</v>
      </c>
      <c r="L318" s="146" t="e">
        <f t="shared" si="75"/>
        <v>#NAME?</v>
      </c>
      <c r="M318" s="146" t="str">
        <f t="shared" si="76"/>
        <v/>
      </c>
      <c r="N318" s="146">
        <f t="shared" si="77"/>
        <v>0</v>
      </c>
      <c r="O318" s="132">
        <f t="shared" si="65"/>
        <v>1</v>
      </c>
      <c r="P318" s="132" t="b">
        <f t="shared" si="66"/>
        <v>0</v>
      </c>
      <c r="V318" s="146" t="str">
        <f t="shared" si="78"/>
        <v/>
      </c>
    </row>
    <row r="319" spans="1:22" hidden="1">
      <c r="A319" s="146">
        <f t="shared" si="67"/>
        <v>310</v>
      </c>
      <c r="B319" s="149" t="str">
        <f t="shared" si="82"/>
        <v>b</v>
      </c>
      <c r="C319" s="150">
        <f t="shared" si="83"/>
        <v>0</v>
      </c>
      <c r="D319" s="150">
        <f t="shared" si="84"/>
        <v>0</v>
      </c>
      <c r="E319" s="135">
        <f t="shared" si="68"/>
        <v>0</v>
      </c>
      <c r="F319" s="135">
        <f t="shared" si="69"/>
        <v>0</v>
      </c>
      <c r="G319" s="146" t="str">
        <f t="shared" si="70"/>
        <v/>
      </c>
      <c r="H319" s="146">
        <f t="shared" si="71"/>
        <v>0</v>
      </c>
      <c r="I319" s="146" t="str">
        <f t="shared" si="72"/>
        <v>00</v>
      </c>
      <c r="J319" s="146" t="str">
        <f t="shared" si="73"/>
        <v>0</v>
      </c>
      <c r="K319" s="146" t="str">
        <f t="shared" si="74"/>
        <v>b000</v>
      </c>
      <c r="L319" s="146" t="e">
        <f t="shared" si="75"/>
        <v>#NAME?</v>
      </c>
      <c r="M319" s="146" t="str">
        <f t="shared" si="76"/>
        <v/>
      </c>
      <c r="N319" s="146">
        <f t="shared" si="77"/>
        <v>0</v>
      </c>
      <c r="O319" s="132">
        <f t="shared" si="65"/>
        <v>1</v>
      </c>
      <c r="P319" s="132" t="b">
        <f t="shared" si="66"/>
        <v>0</v>
      </c>
      <c r="V319" s="146" t="str">
        <f t="shared" si="78"/>
        <v/>
      </c>
    </row>
    <row r="320" spans="1:22" hidden="1">
      <c r="A320" s="146">
        <f t="shared" si="67"/>
        <v>311</v>
      </c>
      <c r="B320" s="149" t="str">
        <f t="shared" si="82"/>
        <v>b</v>
      </c>
      <c r="C320" s="150">
        <f t="shared" si="83"/>
        <v>0</v>
      </c>
      <c r="D320" s="150">
        <f t="shared" si="84"/>
        <v>0</v>
      </c>
      <c r="E320" s="135">
        <f t="shared" si="68"/>
        <v>0</v>
      </c>
      <c r="F320" s="135">
        <f t="shared" si="69"/>
        <v>0</v>
      </c>
      <c r="G320" s="146" t="str">
        <f t="shared" si="70"/>
        <v/>
      </c>
      <c r="H320" s="146">
        <f t="shared" si="71"/>
        <v>0</v>
      </c>
      <c r="I320" s="146" t="str">
        <f t="shared" si="72"/>
        <v>00</v>
      </c>
      <c r="J320" s="146" t="str">
        <f t="shared" si="73"/>
        <v>0</v>
      </c>
      <c r="K320" s="146" t="str">
        <f t="shared" si="74"/>
        <v>b000</v>
      </c>
      <c r="L320" s="146" t="e">
        <f t="shared" si="75"/>
        <v>#NAME?</v>
      </c>
      <c r="M320" s="146" t="str">
        <f t="shared" si="76"/>
        <v/>
      </c>
      <c r="N320" s="146">
        <f t="shared" si="77"/>
        <v>0</v>
      </c>
      <c r="O320" s="132">
        <f t="shared" si="65"/>
        <v>1</v>
      </c>
      <c r="P320" s="132" t="b">
        <f t="shared" si="66"/>
        <v>0</v>
      </c>
      <c r="V320" s="146" t="str">
        <f t="shared" si="78"/>
        <v/>
      </c>
    </row>
    <row r="321" spans="1:22" hidden="1">
      <c r="A321" s="146">
        <f t="shared" si="67"/>
        <v>312</v>
      </c>
      <c r="B321" s="149" t="str">
        <f t="shared" si="82"/>
        <v>b</v>
      </c>
      <c r="C321" s="150">
        <f t="shared" si="83"/>
        <v>0</v>
      </c>
      <c r="D321" s="150">
        <f t="shared" si="84"/>
        <v>0</v>
      </c>
      <c r="E321" s="135">
        <f t="shared" si="68"/>
        <v>0</v>
      </c>
      <c r="F321" s="135">
        <f t="shared" si="69"/>
        <v>0</v>
      </c>
      <c r="G321" s="146" t="str">
        <f t="shared" si="70"/>
        <v/>
      </c>
      <c r="H321" s="146">
        <f t="shared" si="71"/>
        <v>0</v>
      </c>
      <c r="I321" s="146" t="str">
        <f t="shared" si="72"/>
        <v>00</v>
      </c>
      <c r="J321" s="146" t="str">
        <f t="shared" si="73"/>
        <v>0</v>
      </c>
      <c r="K321" s="146" t="str">
        <f t="shared" si="74"/>
        <v>b000</v>
      </c>
      <c r="L321" s="146" t="e">
        <f t="shared" si="75"/>
        <v>#NAME?</v>
      </c>
      <c r="M321" s="146" t="str">
        <f t="shared" si="76"/>
        <v/>
      </c>
      <c r="N321" s="146">
        <f t="shared" si="77"/>
        <v>0</v>
      </c>
      <c r="O321" s="132">
        <f t="shared" si="65"/>
        <v>1</v>
      </c>
      <c r="P321" s="132" t="b">
        <f t="shared" si="66"/>
        <v>0</v>
      </c>
      <c r="V321" s="146" t="str">
        <f t="shared" si="78"/>
        <v/>
      </c>
    </row>
    <row r="322" spans="1:22" hidden="1">
      <c r="A322" s="146">
        <f t="shared" si="67"/>
        <v>313</v>
      </c>
      <c r="B322" s="149" t="str">
        <f t="shared" si="82"/>
        <v>b</v>
      </c>
      <c r="C322" s="150">
        <f t="shared" si="83"/>
        <v>0</v>
      </c>
      <c r="D322" s="150">
        <f t="shared" si="84"/>
        <v>0</v>
      </c>
      <c r="E322" s="135">
        <f t="shared" si="68"/>
        <v>0</v>
      </c>
      <c r="F322" s="135">
        <f t="shared" si="69"/>
        <v>0</v>
      </c>
      <c r="G322" s="146" t="str">
        <f t="shared" si="70"/>
        <v/>
      </c>
      <c r="H322" s="146">
        <f t="shared" si="71"/>
        <v>0</v>
      </c>
      <c r="I322" s="146" t="str">
        <f t="shared" si="72"/>
        <v>00</v>
      </c>
      <c r="J322" s="146" t="str">
        <f t="shared" si="73"/>
        <v>0</v>
      </c>
      <c r="K322" s="146" t="str">
        <f t="shared" si="74"/>
        <v>b000</v>
      </c>
      <c r="L322" s="146" t="e">
        <f t="shared" si="75"/>
        <v>#NAME?</v>
      </c>
      <c r="M322" s="146" t="str">
        <f t="shared" si="76"/>
        <v/>
      </c>
      <c r="N322" s="146">
        <f t="shared" si="77"/>
        <v>0</v>
      </c>
      <c r="O322" s="132">
        <f t="shared" si="65"/>
        <v>1</v>
      </c>
      <c r="P322" s="132" t="b">
        <f t="shared" si="66"/>
        <v>0</v>
      </c>
      <c r="V322" s="146" t="str">
        <f t="shared" si="78"/>
        <v/>
      </c>
    </row>
    <row r="323" spans="1:22" hidden="1">
      <c r="A323" s="146">
        <f t="shared" si="67"/>
        <v>314</v>
      </c>
      <c r="B323" s="149" t="str">
        <f t="shared" si="82"/>
        <v>b</v>
      </c>
      <c r="C323" s="150">
        <f t="shared" si="83"/>
        <v>0</v>
      </c>
      <c r="D323" s="150">
        <f t="shared" si="84"/>
        <v>0</v>
      </c>
      <c r="E323" s="135">
        <f t="shared" si="68"/>
        <v>0</v>
      </c>
      <c r="F323" s="135">
        <f t="shared" si="69"/>
        <v>0</v>
      </c>
      <c r="G323" s="146" t="str">
        <f t="shared" si="70"/>
        <v/>
      </c>
      <c r="H323" s="146">
        <f t="shared" si="71"/>
        <v>0</v>
      </c>
      <c r="I323" s="146" t="str">
        <f t="shared" si="72"/>
        <v>00</v>
      </c>
      <c r="J323" s="146" t="str">
        <f t="shared" si="73"/>
        <v>0</v>
      </c>
      <c r="K323" s="146" t="str">
        <f t="shared" si="74"/>
        <v>b000</v>
      </c>
      <c r="L323" s="146" t="e">
        <f t="shared" si="75"/>
        <v>#NAME?</v>
      </c>
      <c r="M323" s="146" t="str">
        <f t="shared" si="76"/>
        <v/>
      </c>
      <c r="N323" s="146">
        <f t="shared" si="77"/>
        <v>0</v>
      </c>
      <c r="O323" s="132">
        <f t="shared" si="65"/>
        <v>1</v>
      </c>
      <c r="P323" s="132" t="b">
        <f t="shared" si="66"/>
        <v>0</v>
      </c>
      <c r="V323" s="146" t="str">
        <f t="shared" si="78"/>
        <v/>
      </c>
    </row>
    <row r="324" spans="1:22" hidden="1">
      <c r="A324" s="146">
        <f t="shared" si="67"/>
        <v>315</v>
      </c>
      <c r="B324" s="149" t="str">
        <f t="shared" si="82"/>
        <v>b</v>
      </c>
      <c r="C324" s="150">
        <f t="shared" si="83"/>
        <v>0</v>
      </c>
      <c r="D324" s="150">
        <f t="shared" si="84"/>
        <v>0</v>
      </c>
      <c r="E324" s="135">
        <f t="shared" si="68"/>
        <v>0</v>
      </c>
      <c r="F324" s="135">
        <f t="shared" si="69"/>
        <v>0</v>
      </c>
      <c r="G324" s="146" t="str">
        <f t="shared" si="70"/>
        <v/>
      </c>
      <c r="H324" s="146">
        <f t="shared" si="71"/>
        <v>0</v>
      </c>
      <c r="I324" s="146" t="str">
        <f t="shared" si="72"/>
        <v>00</v>
      </c>
      <c r="J324" s="146" t="str">
        <f t="shared" si="73"/>
        <v>0</v>
      </c>
      <c r="K324" s="146" t="str">
        <f t="shared" si="74"/>
        <v>b000</v>
      </c>
      <c r="L324" s="146" t="e">
        <f t="shared" si="75"/>
        <v>#NAME?</v>
      </c>
      <c r="M324" s="146" t="str">
        <f t="shared" si="76"/>
        <v/>
      </c>
      <c r="N324" s="146">
        <f t="shared" si="77"/>
        <v>0</v>
      </c>
      <c r="O324" s="132">
        <f t="shared" si="65"/>
        <v>1</v>
      </c>
      <c r="P324" s="132" t="b">
        <f t="shared" si="66"/>
        <v>0</v>
      </c>
      <c r="V324" s="146" t="str">
        <f t="shared" si="78"/>
        <v/>
      </c>
    </row>
    <row r="325" spans="1:22" hidden="1">
      <c r="A325" s="146">
        <f t="shared" si="67"/>
        <v>316</v>
      </c>
      <c r="B325" s="149" t="str">
        <f t="shared" si="82"/>
        <v>b</v>
      </c>
      <c r="C325" s="150">
        <f t="shared" si="83"/>
        <v>0</v>
      </c>
      <c r="D325" s="150">
        <f t="shared" si="84"/>
        <v>0</v>
      </c>
      <c r="E325" s="135">
        <f t="shared" si="68"/>
        <v>0</v>
      </c>
      <c r="F325" s="135">
        <f t="shared" si="69"/>
        <v>0</v>
      </c>
      <c r="G325" s="146" t="str">
        <f t="shared" si="70"/>
        <v/>
      </c>
      <c r="H325" s="146">
        <f t="shared" si="71"/>
        <v>0</v>
      </c>
      <c r="I325" s="146" t="str">
        <f t="shared" si="72"/>
        <v>00</v>
      </c>
      <c r="J325" s="146" t="str">
        <f t="shared" si="73"/>
        <v>0</v>
      </c>
      <c r="K325" s="146" t="str">
        <f t="shared" si="74"/>
        <v>b000</v>
      </c>
      <c r="L325" s="146" t="e">
        <f t="shared" si="75"/>
        <v>#NAME?</v>
      </c>
      <c r="M325" s="146" t="str">
        <f t="shared" si="76"/>
        <v/>
      </c>
      <c r="N325" s="146">
        <f t="shared" si="77"/>
        <v>0</v>
      </c>
      <c r="O325" s="132">
        <f t="shared" si="65"/>
        <v>1</v>
      </c>
      <c r="P325" s="132" t="b">
        <f t="shared" si="66"/>
        <v>0</v>
      </c>
      <c r="V325" s="146" t="str">
        <f t="shared" si="78"/>
        <v/>
      </c>
    </row>
    <row r="326" spans="1:22" hidden="1">
      <c r="A326" s="146">
        <f t="shared" si="67"/>
        <v>317</v>
      </c>
      <c r="B326" s="149" t="str">
        <f t="shared" si="82"/>
        <v>b</v>
      </c>
      <c r="C326" s="150">
        <f t="shared" si="83"/>
        <v>0</v>
      </c>
      <c r="D326" s="150">
        <f t="shared" si="84"/>
        <v>0</v>
      </c>
      <c r="E326" s="135">
        <f t="shared" si="68"/>
        <v>0</v>
      </c>
      <c r="F326" s="135">
        <f t="shared" si="69"/>
        <v>0</v>
      </c>
      <c r="G326" s="146" t="str">
        <f t="shared" si="70"/>
        <v/>
      </c>
      <c r="H326" s="146">
        <f t="shared" si="71"/>
        <v>0</v>
      </c>
      <c r="I326" s="146" t="str">
        <f t="shared" si="72"/>
        <v>00</v>
      </c>
      <c r="J326" s="146" t="str">
        <f t="shared" si="73"/>
        <v>0</v>
      </c>
      <c r="K326" s="146" t="str">
        <f t="shared" si="74"/>
        <v>b000</v>
      </c>
      <c r="L326" s="146" t="e">
        <f t="shared" si="75"/>
        <v>#NAME?</v>
      </c>
      <c r="M326" s="146" t="str">
        <f t="shared" si="76"/>
        <v/>
      </c>
      <c r="N326" s="146">
        <f t="shared" si="77"/>
        <v>0</v>
      </c>
      <c r="O326" s="132">
        <f t="shared" si="65"/>
        <v>1</v>
      </c>
      <c r="P326" s="132" t="b">
        <f t="shared" si="66"/>
        <v>0</v>
      </c>
      <c r="V326" s="146" t="str">
        <f t="shared" si="78"/>
        <v/>
      </c>
    </row>
    <row r="327" spans="1:22" hidden="1">
      <c r="A327" s="146">
        <f t="shared" si="67"/>
        <v>318</v>
      </c>
      <c r="B327" s="149" t="str">
        <f t="shared" si="82"/>
        <v>b</v>
      </c>
      <c r="C327" s="150">
        <f t="shared" si="83"/>
        <v>0</v>
      </c>
      <c r="D327" s="150">
        <f t="shared" si="84"/>
        <v>0</v>
      </c>
      <c r="E327" s="135">
        <f t="shared" si="68"/>
        <v>0</v>
      </c>
      <c r="F327" s="135">
        <f t="shared" si="69"/>
        <v>0</v>
      </c>
      <c r="G327" s="146" t="str">
        <f t="shared" si="70"/>
        <v/>
      </c>
      <c r="H327" s="146">
        <f t="shared" si="71"/>
        <v>0</v>
      </c>
      <c r="I327" s="146" t="str">
        <f t="shared" si="72"/>
        <v>00</v>
      </c>
      <c r="J327" s="146" t="str">
        <f t="shared" si="73"/>
        <v>0</v>
      </c>
      <c r="K327" s="146" t="str">
        <f t="shared" si="74"/>
        <v>b000</v>
      </c>
      <c r="L327" s="146" t="e">
        <f t="shared" si="75"/>
        <v>#NAME?</v>
      </c>
      <c r="M327" s="146" t="str">
        <f t="shared" si="76"/>
        <v/>
      </c>
      <c r="N327" s="146">
        <f t="shared" si="77"/>
        <v>0</v>
      </c>
      <c r="O327" s="132">
        <f t="shared" si="65"/>
        <v>1</v>
      </c>
      <c r="P327" s="132" t="b">
        <f t="shared" si="66"/>
        <v>0</v>
      </c>
      <c r="V327" s="146" t="str">
        <f t="shared" si="78"/>
        <v/>
      </c>
    </row>
    <row r="328" spans="1:22" hidden="1">
      <c r="A328" s="146">
        <f t="shared" si="67"/>
        <v>319</v>
      </c>
      <c r="B328" s="149" t="str">
        <f t="shared" si="82"/>
        <v>b</v>
      </c>
      <c r="C328" s="150">
        <f t="shared" si="83"/>
        <v>0</v>
      </c>
      <c r="D328" s="150">
        <f t="shared" si="84"/>
        <v>0</v>
      </c>
      <c r="E328" s="135">
        <f t="shared" si="68"/>
        <v>0</v>
      </c>
      <c r="F328" s="135">
        <f t="shared" si="69"/>
        <v>0</v>
      </c>
      <c r="G328" s="146" t="str">
        <f t="shared" si="70"/>
        <v/>
      </c>
      <c r="H328" s="146">
        <f t="shared" si="71"/>
        <v>0</v>
      </c>
      <c r="I328" s="146" t="str">
        <f t="shared" si="72"/>
        <v>00</v>
      </c>
      <c r="J328" s="146" t="str">
        <f t="shared" si="73"/>
        <v>0</v>
      </c>
      <c r="K328" s="146" t="str">
        <f t="shared" si="74"/>
        <v>b000</v>
      </c>
      <c r="L328" s="146" t="e">
        <f t="shared" si="75"/>
        <v>#NAME?</v>
      </c>
      <c r="M328" s="146" t="str">
        <f t="shared" si="76"/>
        <v/>
      </c>
      <c r="N328" s="146">
        <f t="shared" si="77"/>
        <v>0</v>
      </c>
      <c r="O328" s="132">
        <f t="shared" si="65"/>
        <v>1</v>
      </c>
      <c r="P328" s="132" t="b">
        <f t="shared" si="66"/>
        <v>0</v>
      </c>
      <c r="V328" s="146" t="str">
        <f t="shared" si="78"/>
        <v/>
      </c>
    </row>
    <row r="329" spans="1:22" hidden="1">
      <c r="A329" s="146">
        <f t="shared" si="67"/>
        <v>320</v>
      </c>
      <c r="B329" s="149" t="str">
        <f t="shared" si="82"/>
        <v>b</v>
      </c>
      <c r="C329" s="150">
        <f t="shared" si="83"/>
        <v>0</v>
      </c>
      <c r="D329" s="150">
        <f t="shared" si="84"/>
        <v>0</v>
      </c>
      <c r="E329" s="135">
        <f t="shared" si="68"/>
        <v>0</v>
      </c>
      <c r="F329" s="135">
        <f t="shared" si="69"/>
        <v>0</v>
      </c>
      <c r="G329" s="146" t="str">
        <f t="shared" si="70"/>
        <v/>
      </c>
      <c r="H329" s="146">
        <f t="shared" si="71"/>
        <v>0</v>
      </c>
      <c r="I329" s="146" t="str">
        <f t="shared" si="72"/>
        <v>00</v>
      </c>
      <c r="J329" s="146" t="str">
        <f t="shared" si="73"/>
        <v>0</v>
      </c>
      <c r="K329" s="146" t="str">
        <f t="shared" si="74"/>
        <v>b000</v>
      </c>
      <c r="L329" s="146" t="e">
        <f t="shared" si="75"/>
        <v>#NAME?</v>
      </c>
      <c r="M329" s="146" t="str">
        <f t="shared" si="76"/>
        <v/>
      </c>
      <c r="N329" s="146">
        <f t="shared" si="77"/>
        <v>0</v>
      </c>
      <c r="O329" s="132">
        <f t="shared" si="65"/>
        <v>1</v>
      </c>
      <c r="P329" s="132" t="b">
        <f t="shared" si="66"/>
        <v>0</v>
      </c>
      <c r="V329" s="146" t="str">
        <f t="shared" si="78"/>
        <v/>
      </c>
    </row>
    <row r="330" spans="1:22" hidden="1">
      <c r="A330" s="146">
        <f t="shared" si="67"/>
        <v>321</v>
      </c>
      <c r="B330" s="149" t="str">
        <f t="shared" si="82"/>
        <v>b</v>
      </c>
      <c r="C330" s="150">
        <f t="shared" si="83"/>
        <v>0</v>
      </c>
      <c r="D330" s="150">
        <f t="shared" si="84"/>
        <v>0</v>
      </c>
      <c r="E330" s="135">
        <f t="shared" si="68"/>
        <v>0</v>
      </c>
      <c r="F330" s="135">
        <f t="shared" si="69"/>
        <v>0</v>
      </c>
      <c r="G330" s="146" t="str">
        <f t="shared" si="70"/>
        <v/>
      </c>
      <c r="H330" s="146">
        <f t="shared" si="71"/>
        <v>0</v>
      </c>
      <c r="I330" s="146" t="str">
        <f t="shared" si="72"/>
        <v>00</v>
      </c>
      <c r="J330" s="146" t="str">
        <f t="shared" si="73"/>
        <v>0</v>
      </c>
      <c r="K330" s="146" t="str">
        <f t="shared" si="74"/>
        <v>b000</v>
      </c>
      <c r="L330" s="146" t="e">
        <f t="shared" si="75"/>
        <v>#NAME?</v>
      </c>
      <c r="M330" s="146" t="str">
        <f t="shared" si="76"/>
        <v/>
      </c>
      <c r="N330" s="146">
        <f t="shared" si="77"/>
        <v>0</v>
      </c>
      <c r="O330" s="132">
        <f t="shared" ref="O330:O393" si="85">IF(B330="A",MATCH(C330,ﾁｰﾑA番号表,0),IF(B330="b",MATCH(C330,ﾁｰﾑB番号表,0),""))</f>
        <v>1</v>
      </c>
      <c r="P330" s="132" t="b">
        <f t="shared" si="66"/>
        <v>0</v>
      </c>
      <c r="V330" s="146" t="str">
        <f t="shared" si="78"/>
        <v/>
      </c>
    </row>
    <row r="331" spans="1:22" hidden="1">
      <c r="A331" s="146">
        <f t="shared" si="67"/>
        <v>322</v>
      </c>
      <c r="B331" s="149" t="str">
        <f t="shared" si="82"/>
        <v>b</v>
      </c>
      <c r="C331" s="150">
        <f t="shared" si="83"/>
        <v>0</v>
      </c>
      <c r="D331" s="150">
        <f t="shared" si="84"/>
        <v>0</v>
      </c>
      <c r="E331" s="135">
        <f t="shared" si="68"/>
        <v>0</v>
      </c>
      <c r="F331" s="135">
        <f t="shared" si="69"/>
        <v>0</v>
      </c>
      <c r="G331" s="146" t="str">
        <f t="shared" si="70"/>
        <v/>
      </c>
      <c r="H331" s="146">
        <f t="shared" si="71"/>
        <v>0</v>
      </c>
      <c r="I331" s="146" t="str">
        <f t="shared" si="72"/>
        <v>00</v>
      </c>
      <c r="J331" s="146" t="str">
        <f t="shared" si="73"/>
        <v>0</v>
      </c>
      <c r="K331" s="146" t="str">
        <f t="shared" si="74"/>
        <v>b000</v>
      </c>
      <c r="L331" s="146" t="e">
        <f t="shared" si="75"/>
        <v>#NAME?</v>
      </c>
      <c r="M331" s="146" t="str">
        <f t="shared" si="76"/>
        <v/>
      </c>
      <c r="N331" s="146">
        <f t="shared" si="77"/>
        <v>0</v>
      </c>
      <c r="O331" s="132">
        <f t="shared" si="85"/>
        <v>1</v>
      </c>
      <c r="P331" s="132" t="b">
        <f t="shared" ref="P331:P394" si="86">ISNA(O331)</f>
        <v>0</v>
      </c>
      <c r="V331" s="146" t="str">
        <f t="shared" si="78"/>
        <v/>
      </c>
    </row>
    <row r="332" spans="1:22" hidden="1">
      <c r="A332" s="146">
        <f t="shared" ref="A332:A395" si="87">IF(B332="",A331+1,IF(F332=F331,A331+1,1))</f>
        <v>323</v>
      </c>
      <c r="B332" s="149" t="str">
        <f t="shared" si="82"/>
        <v>b</v>
      </c>
      <c r="C332" s="150">
        <f t="shared" si="83"/>
        <v>0</v>
      </c>
      <c r="D332" s="150">
        <f t="shared" si="84"/>
        <v>0</v>
      </c>
      <c r="E332" s="135">
        <f t="shared" ref="E332:E395" si="88">IF(B332="","",E331)</f>
        <v>0</v>
      </c>
      <c r="F332" s="135">
        <f t="shared" ref="F332:F395" si="89">IF(B332="","",F331)</f>
        <v>0</v>
      </c>
      <c r="G332" s="146" t="str">
        <f t="shared" ref="G332:G395" si="90">IF(C332="","",IF(AND(B332="a",D332&lt;4),G331+D332,G331))</f>
        <v/>
      </c>
      <c r="H332" s="146">
        <f t="shared" ref="H332:H395" si="91">IF(B332="","",IF(AND(B332="b",D332&lt;4),H331+D332,H331))</f>
        <v>0</v>
      </c>
      <c r="I332" s="146" t="str">
        <f t="shared" ref="I332:I395" si="92">IF(B332="","",IF(C332&lt;10,"0"&amp;FIXED(C332,0,0),FIXED(C332,0,0)))</f>
        <v>00</v>
      </c>
      <c r="J332" s="146" t="str">
        <f t="shared" ref="J332:J395" si="93">IF(B332="","",IF(D332&gt;3,D332,FIXED(D332,0,0)))</f>
        <v>0</v>
      </c>
      <c r="K332" s="146" t="str">
        <f t="shared" ref="K332:K395" si="94">B332&amp;I332&amp;J332</f>
        <v>b000</v>
      </c>
      <c r="L332" s="146" t="e">
        <f t="shared" ref="L332:L395" si="95">IF(B332="","",IF(F332&lt;5,競技時間*(F332-1)+(競技時間-E332),競技時間*4+延長時間*(F332-5)+(延長時間-E332)))</f>
        <v>#NAME?</v>
      </c>
      <c r="M332" s="146" t="str">
        <f t="shared" ref="M332:M395" si="96">G332</f>
        <v/>
      </c>
      <c r="N332" s="146">
        <f t="shared" ref="N332:N395" si="97">H332</f>
        <v>0</v>
      </c>
      <c r="O332" s="132">
        <f t="shared" si="85"/>
        <v>1</v>
      </c>
      <c r="P332" s="132" t="b">
        <f t="shared" si="86"/>
        <v>0</v>
      </c>
      <c r="V332" s="146" t="str">
        <f t="shared" ref="V332:V395" si="98">IF(R332="","",IF(AND(Q332="a",S332&lt;4),V331+S332,V331))</f>
        <v/>
      </c>
    </row>
    <row r="333" spans="1:22" hidden="1">
      <c r="A333" s="146">
        <f t="shared" si="87"/>
        <v>324</v>
      </c>
      <c r="B333" s="149" t="str">
        <f t="shared" si="82"/>
        <v>b</v>
      </c>
      <c r="C333" s="150">
        <f t="shared" si="83"/>
        <v>0</v>
      </c>
      <c r="D333" s="150">
        <f t="shared" si="84"/>
        <v>0</v>
      </c>
      <c r="E333" s="135">
        <f t="shared" si="88"/>
        <v>0</v>
      </c>
      <c r="F333" s="135">
        <f t="shared" si="89"/>
        <v>0</v>
      </c>
      <c r="G333" s="146" t="str">
        <f t="shared" si="90"/>
        <v/>
      </c>
      <c r="H333" s="146">
        <f t="shared" si="91"/>
        <v>0</v>
      </c>
      <c r="I333" s="146" t="str">
        <f t="shared" si="92"/>
        <v>00</v>
      </c>
      <c r="J333" s="146" t="str">
        <f t="shared" si="93"/>
        <v>0</v>
      </c>
      <c r="K333" s="146" t="str">
        <f t="shared" si="94"/>
        <v>b000</v>
      </c>
      <c r="L333" s="146" t="e">
        <f t="shared" si="95"/>
        <v>#NAME?</v>
      </c>
      <c r="M333" s="146" t="str">
        <f t="shared" si="96"/>
        <v/>
      </c>
      <c r="N333" s="146">
        <f t="shared" si="97"/>
        <v>0</v>
      </c>
      <c r="O333" s="132">
        <f t="shared" si="85"/>
        <v>1</v>
      </c>
      <c r="P333" s="132" t="b">
        <f t="shared" si="86"/>
        <v>0</v>
      </c>
      <c r="V333" s="146" t="str">
        <f t="shared" si="98"/>
        <v/>
      </c>
    </row>
    <row r="334" spans="1:22" hidden="1">
      <c r="A334" s="146">
        <f t="shared" si="87"/>
        <v>325</v>
      </c>
      <c r="B334" s="149" t="str">
        <f t="shared" si="82"/>
        <v>b</v>
      </c>
      <c r="C334" s="150">
        <f t="shared" si="83"/>
        <v>0</v>
      </c>
      <c r="D334" s="150">
        <f t="shared" si="84"/>
        <v>0</v>
      </c>
      <c r="E334" s="135">
        <f t="shared" si="88"/>
        <v>0</v>
      </c>
      <c r="F334" s="135">
        <f t="shared" si="89"/>
        <v>0</v>
      </c>
      <c r="G334" s="146" t="str">
        <f t="shared" si="90"/>
        <v/>
      </c>
      <c r="H334" s="146">
        <f t="shared" si="91"/>
        <v>0</v>
      </c>
      <c r="I334" s="146" t="str">
        <f t="shared" si="92"/>
        <v>00</v>
      </c>
      <c r="J334" s="146" t="str">
        <f t="shared" si="93"/>
        <v>0</v>
      </c>
      <c r="K334" s="146" t="str">
        <f t="shared" si="94"/>
        <v>b000</v>
      </c>
      <c r="L334" s="146" t="e">
        <f t="shared" si="95"/>
        <v>#NAME?</v>
      </c>
      <c r="M334" s="146" t="str">
        <f t="shared" si="96"/>
        <v/>
      </c>
      <c r="N334" s="146">
        <f t="shared" si="97"/>
        <v>0</v>
      </c>
      <c r="O334" s="132">
        <f t="shared" si="85"/>
        <v>1</v>
      </c>
      <c r="P334" s="132" t="b">
        <f t="shared" si="86"/>
        <v>0</v>
      </c>
      <c r="V334" s="146" t="str">
        <f t="shared" si="98"/>
        <v/>
      </c>
    </row>
    <row r="335" spans="1:22" hidden="1">
      <c r="A335" s="146">
        <f t="shared" si="87"/>
        <v>326</v>
      </c>
      <c r="B335" s="149" t="str">
        <f t="shared" si="82"/>
        <v>b</v>
      </c>
      <c r="C335" s="150">
        <f t="shared" si="83"/>
        <v>0</v>
      </c>
      <c r="D335" s="150">
        <f t="shared" si="84"/>
        <v>0</v>
      </c>
      <c r="E335" s="135">
        <f t="shared" si="88"/>
        <v>0</v>
      </c>
      <c r="F335" s="135">
        <f t="shared" si="89"/>
        <v>0</v>
      </c>
      <c r="G335" s="146" t="str">
        <f t="shared" si="90"/>
        <v/>
      </c>
      <c r="H335" s="146">
        <f t="shared" si="91"/>
        <v>0</v>
      </c>
      <c r="I335" s="146" t="str">
        <f t="shared" si="92"/>
        <v>00</v>
      </c>
      <c r="J335" s="146" t="str">
        <f t="shared" si="93"/>
        <v>0</v>
      </c>
      <c r="K335" s="146" t="str">
        <f t="shared" si="94"/>
        <v>b000</v>
      </c>
      <c r="L335" s="146" t="e">
        <f t="shared" si="95"/>
        <v>#NAME?</v>
      </c>
      <c r="M335" s="146" t="str">
        <f t="shared" si="96"/>
        <v/>
      </c>
      <c r="N335" s="146">
        <f t="shared" si="97"/>
        <v>0</v>
      </c>
      <c r="O335" s="132">
        <f t="shared" si="85"/>
        <v>1</v>
      </c>
      <c r="P335" s="132" t="b">
        <f t="shared" si="86"/>
        <v>0</v>
      </c>
      <c r="V335" s="146" t="str">
        <f t="shared" si="98"/>
        <v/>
      </c>
    </row>
    <row r="336" spans="1:22" hidden="1">
      <c r="A336" s="146">
        <f t="shared" si="87"/>
        <v>327</v>
      </c>
      <c r="B336" s="149" t="str">
        <f t="shared" si="82"/>
        <v>b</v>
      </c>
      <c r="C336" s="150">
        <f t="shared" si="83"/>
        <v>0</v>
      </c>
      <c r="D336" s="150">
        <f t="shared" si="84"/>
        <v>0</v>
      </c>
      <c r="E336" s="135">
        <f t="shared" si="88"/>
        <v>0</v>
      </c>
      <c r="F336" s="135">
        <f t="shared" si="89"/>
        <v>0</v>
      </c>
      <c r="G336" s="146" t="str">
        <f t="shared" si="90"/>
        <v/>
      </c>
      <c r="H336" s="146">
        <f t="shared" si="91"/>
        <v>0</v>
      </c>
      <c r="I336" s="146" t="str">
        <f t="shared" si="92"/>
        <v>00</v>
      </c>
      <c r="J336" s="146" t="str">
        <f t="shared" si="93"/>
        <v>0</v>
      </c>
      <c r="K336" s="146" t="str">
        <f t="shared" si="94"/>
        <v>b000</v>
      </c>
      <c r="L336" s="146" t="e">
        <f t="shared" si="95"/>
        <v>#NAME?</v>
      </c>
      <c r="M336" s="146" t="str">
        <f t="shared" si="96"/>
        <v/>
      </c>
      <c r="N336" s="146">
        <f t="shared" si="97"/>
        <v>0</v>
      </c>
      <c r="O336" s="132">
        <f t="shared" si="85"/>
        <v>1</v>
      </c>
      <c r="P336" s="132" t="b">
        <f t="shared" si="86"/>
        <v>0</v>
      </c>
      <c r="V336" s="146" t="str">
        <f t="shared" si="98"/>
        <v/>
      </c>
    </row>
    <row r="337" spans="1:22" hidden="1">
      <c r="A337" s="146">
        <f t="shared" si="87"/>
        <v>328</v>
      </c>
      <c r="B337" s="149" t="str">
        <f t="shared" si="82"/>
        <v>b</v>
      </c>
      <c r="C337" s="150">
        <f t="shared" si="83"/>
        <v>0</v>
      </c>
      <c r="D337" s="150">
        <f t="shared" si="84"/>
        <v>0</v>
      </c>
      <c r="E337" s="135">
        <f t="shared" si="88"/>
        <v>0</v>
      </c>
      <c r="F337" s="135">
        <f t="shared" si="89"/>
        <v>0</v>
      </c>
      <c r="G337" s="146" t="str">
        <f t="shared" si="90"/>
        <v/>
      </c>
      <c r="H337" s="146">
        <f t="shared" si="91"/>
        <v>0</v>
      </c>
      <c r="I337" s="146" t="str">
        <f t="shared" si="92"/>
        <v>00</v>
      </c>
      <c r="J337" s="146" t="str">
        <f t="shared" si="93"/>
        <v>0</v>
      </c>
      <c r="K337" s="146" t="str">
        <f t="shared" si="94"/>
        <v>b000</v>
      </c>
      <c r="L337" s="146" t="e">
        <f t="shared" si="95"/>
        <v>#NAME?</v>
      </c>
      <c r="M337" s="146" t="str">
        <f t="shared" si="96"/>
        <v/>
      </c>
      <c r="N337" s="146">
        <f t="shared" si="97"/>
        <v>0</v>
      </c>
      <c r="O337" s="132">
        <f t="shared" si="85"/>
        <v>1</v>
      </c>
      <c r="P337" s="132" t="b">
        <f t="shared" si="86"/>
        <v>0</v>
      </c>
      <c r="V337" s="146" t="str">
        <f t="shared" si="98"/>
        <v/>
      </c>
    </row>
    <row r="338" spans="1:22" hidden="1">
      <c r="A338" s="146">
        <f t="shared" si="87"/>
        <v>329</v>
      </c>
      <c r="B338" s="149" t="str">
        <f t="shared" ref="B338:B369" si="99">S138</f>
        <v>b</v>
      </c>
      <c r="C338" s="150">
        <f t="shared" ref="C338:C369" si="100">T138</f>
        <v>0</v>
      </c>
      <c r="D338" s="150">
        <f t="shared" ref="D338:D369" si="101">U138</f>
        <v>0</v>
      </c>
      <c r="E338" s="135">
        <f t="shared" si="88"/>
        <v>0</v>
      </c>
      <c r="F338" s="135">
        <f t="shared" si="89"/>
        <v>0</v>
      </c>
      <c r="G338" s="146" t="str">
        <f t="shared" si="90"/>
        <v/>
      </c>
      <c r="H338" s="146">
        <f t="shared" si="91"/>
        <v>0</v>
      </c>
      <c r="I338" s="146" t="str">
        <f t="shared" si="92"/>
        <v>00</v>
      </c>
      <c r="J338" s="146" t="str">
        <f t="shared" si="93"/>
        <v>0</v>
      </c>
      <c r="K338" s="146" t="str">
        <f t="shared" si="94"/>
        <v>b000</v>
      </c>
      <c r="L338" s="146" t="e">
        <f t="shared" si="95"/>
        <v>#NAME?</v>
      </c>
      <c r="M338" s="146" t="str">
        <f t="shared" si="96"/>
        <v/>
      </c>
      <c r="N338" s="146">
        <f t="shared" si="97"/>
        <v>0</v>
      </c>
      <c r="O338" s="132">
        <f t="shared" si="85"/>
        <v>1</v>
      </c>
      <c r="P338" s="132" t="b">
        <f t="shared" si="86"/>
        <v>0</v>
      </c>
      <c r="V338" s="146" t="str">
        <f t="shared" si="98"/>
        <v/>
      </c>
    </row>
    <row r="339" spans="1:22" hidden="1">
      <c r="A339" s="146">
        <f t="shared" si="87"/>
        <v>330</v>
      </c>
      <c r="B339" s="149" t="str">
        <f t="shared" si="99"/>
        <v>b</v>
      </c>
      <c r="C339" s="150">
        <f t="shared" si="100"/>
        <v>0</v>
      </c>
      <c r="D339" s="150">
        <f t="shared" si="101"/>
        <v>0</v>
      </c>
      <c r="E339" s="135">
        <f t="shared" si="88"/>
        <v>0</v>
      </c>
      <c r="F339" s="135">
        <f t="shared" si="89"/>
        <v>0</v>
      </c>
      <c r="G339" s="146" t="str">
        <f t="shared" si="90"/>
        <v/>
      </c>
      <c r="H339" s="146">
        <f t="shared" si="91"/>
        <v>0</v>
      </c>
      <c r="I339" s="146" t="str">
        <f t="shared" si="92"/>
        <v>00</v>
      </c>
      <c r="J339" s="146" t="str">
        <f t="shared" si="93"/>
        <v>0</v>
      </c>
      <c r="K339" s="146" t="str">
        <f t="shared" si="94"/>
        <v>b000</v>
      </c>
      <c r="L339" s="146" t="e">
        <f t="shared" si="95"/>
        <v>#NAME?</v>
      </c>
      <c r="M339" s="146" t="str">
        <f t="shared" si="96"/>
        <v/>
      </c>
      <c r="N339" s="146">
        <f t="shared" si="97"/>
        <v>0</v>
      </c>
      <c r="O339" s="132">
        <f t="shared" si="85"/>
        <v>1</v>
      </c>
      <c r="P339" s="132" t="b">
        <f t="shared" si="86"/>
        <v>0</v>
      </c>
      <c r="V339" s="146" t="str">
        <f t="shared" si="98"/>
        <v/>
      </c>
    </row>
    <row r="340" spans="1:22" hidden="1">
      <c r="A340" s="146">
        <f t="shared" si="87"/>
        <v>331</v>
      </c>
      <c r="B340" s="149" t="str">
        <f t="shared" si="99"/>
        <v>b</v>
      </c>
      <c r="C340" s="150">
        <f t="shared" si="100"/>
        <v>0</v>
      </c>
      <c r="D340" s="150">
        <f t="shared" si="101"/>
        <v>0</v>
      </c>
      <c r="E340" s="135">
        <f t="shared" si="88"/>
        <v>0</v>
      </c>
      <c r="F340" s="135">
        <f t="shared" si="89"/>
        <v>0</v>
      </c>
      <c r="G340" s="146" t="str">
        <f t="shared" si="90"/>
        <v/>
      </c>
      <c r="H340" s="146">
        <f t="shared" si="91"/>
        <v>0</v>
      </c>
      <c r="I340" s="146" t="str">
        <f t="shared" si="92"/>
        <v>00</v>
      </c>
      <c r="J340" s="146" t="str">
        <f t="shared" si="93"/>
        <v>0</v>
      </c>
      <c r="K340" s="146" t="str">
        <f t="shared" si="94"/>
        <v>b000</v>
      </c>
      <c r="L340" s="146" t="e">
        <f t="shared" si="95"/>
        <v>#NAME?</v>
      </c>
      <c r="M340" s="146" t="str">
        <f t="shared" si="96"/>
        <v/>
      </c>
      <c r="N340" s="146">
        <f t="shared" si="97"/>
        <v>0</v>
      </c>
      <c r="O340" s="132">
        <f t="shared" si="85"/>
        <v>1</v>
      </c>
      <c r="P340" s="132" t="b">
        <f t="shared" si="86"/>
        <v>0</v>
      </c>
      <c r="V340" s="146" t="str">
        <f t="shared" si="98"/>
        <v/>
      </c>
    </row>
    <row r="341" spans="1:22" hidden="1">
      <c r="A341" s="146">
        <f t="shared" si="87"/>
        <v>332</v>
      </c>
      <c r="B341" s="149" t="str">
        <f t="shared" si="99"/>
        <v>b</v>
      </c>
      <c r="C341" s="150">
        <f t="shared" si="100"/>
        <v>0</v>
      </c>
      <c r="D341" s="150">
        <f t="shared" si="101"/>
        <v>0</v>
      </c>
      <c r="E341" s="135">
        <f t="shared" si="88"/>
        <v>0</v>
      </c>
      <c r="F341" s="135">
        <f t="shared" si="89"/>
        <v>0</v>
      </c>
      <c r="G341" s="146" t="str">
        <f t="shared" si="90"/>
        <v/>
      </c>
      <c r="H341" s="146">
        <f t="shared" si="91"/>
        <v>0</v>
      </c>
      <c r="I341" s="146" t="str">
        <f t="shared" si="92"/>
        <v>00</v>
      </c>
      <c r="J341" s="146" t="str">
        <f t="shared" si="93"/>
        <v>0</v>
      </c>
      <c r="K341" s="146" t="str">
        <f t="shared" si="94"/>
        <v>b000</v>
      </c>
      <c r="L341" s="146" t="e">
        <f t="shared" si="95"/>
        <v>#NAME?</v>
      </c>
      <c r="M341" s="146" t="str">
        <f t="shared" si="96"/>
        <v/>
      </c>
      <c r="N341" s="146">
        <f t="shared" si="97"/>
        <v>0</v>
      </c>
      <c r="O341" s="132">
        <f t="shared" si="85"/>
        <v>1</v>
      </c>
      <c r="P341" s="132" t="b">
        <f t="shared" si="86"/>
        <v>0</v>
      </c>
      <c r="V341" s="146" t="str">
        <f t="shared" si="98"/>
        <v/>
      </c>
    </row>
    <row r="342" spans="1:22" hidden="1">
      <c r="A342" s="146">
        <f t="shared" si="87"/>
        <v>333</v>
      </c>
      <c r="B342" s="149" t="str">
        <f t="shared" si="99"/>
        <v>b</v>
      </c>
      <c r="C342" s="150">
        <f t="shared" si="100"/>
        <v>0</v>
      </c>
      <c r="D342" s="150">
        <f t="shared" si="101"/>
        <v>0</v>
      </c>
      <c r="E342" s="135">
        <f t="shared" si="88"/>
        <v>0</v>
      </c>
      <c r="F342" s="135">
        <f t="shared" si="89"/>
        <v>0</v>
      </c>
      <c r="G342" s="146" t="str">
        <f t="shared" si="90"/>
        <v/>
      </c>
      <c r="H342" s="146">
        <f t="shared" si="91"/>
        <v>0</v>
      </c>
      <c r="I342" s="146" t="str">
        <f t="shared" si="92"/>
        <v>00</v>
      </c>
      <c r="J342" s="146" t="str">
        <f t="shared" si="93"/>
        <v>0</v>
      </c>
      <c r="K342" s="146" t="str">
        <f t="shared" si="94"/>
        <v>b000</v>
      </c>
      <c r="L342" s="146" t="e">
        <f t="shared" si="95"/>
        <v>#NAME?</v>
      </c>
      <c r="M342" s="146" t="str">
        <f t="shared" si="96"/>
        <v/>
      </c>
      <c r="N342" s="146">
        <f t="shared" si="97"/>
        <v>0</v>
      </c>
      <c r="O342" s="132">
        <f t="shared" si="85"/>
        <v>1</v>
      </c>
      <c r="P342" s="132" t="b">
        <f t="shared" si="86"/>
        <v>0</v>
      </c>
      <c r="V342" s="146" t="str">
        <f t="shared" si="98"/>
        <v/>
      </c>
    </row>
    <row r="343" spans="1:22" hidden="1">
      <c r="A343" s="146">
        <f t="shared" si="87"/>
        <v>334</v>
      </c>
      <c r="B343" s="149" t="str">
        <f t="shared" si="99"/>
        <v>b</v>
      </c>
      <c r="C343" s="150">
        <f t="shared" si="100"/>
        <v>0</v>
      </c>
      <c r="D343" s="150">
        <f t="shared" si="101"/>
        <v>0</v>
      </c>
      <c r="E343" s="135">
        <f t="shared" si="88"/>
        <v>0</v>
      </c>
      <c r="F343" s="135">
        <f t="shared" si="89"/>
        <v>0</v>
      </c>
      <c r="G343" s="146" t="str">
        <f t="shared" si="90"/>
        <v/>
      </c>
      <c r="H343" s="146">
        <f t="shared" si="91"/>
        <v>0</v>
      </c>
      <c r="I343" s="146" t="str">
        <f t="shared" si="92"/>
        <v>00</v>
      </c>
      <c r="J343" s="146" t="str">
        <f t="shared" si="93"/>
        <v>0</v>
      </c>
      <c r="K343" s="146" t="str">
        <f t="shared" si="94"/>
        <v>b000</v>
      </c>
      <c r="L343" s="146" t="e">
        <f t="shared" si="95"/>
        <v>#NAME?</v>
      </c>
      <c r="M343" s="146" t="str">
        <f t="shared" si="96"/>
        <v/>
      </c>
      <c r="N343" s="146">
        <f t="shared" si="97"/>
        <v>0</v>
      </c>
      <c r="O343" s="132">
        <f t="shared" si="85"/>
        <v>1</v>
      </c>
      <c r="P343" s="132" t="b">
        <f t="shared" si="86"/>
        <v>0</v>
      </c>
      <c r="V343" s="146" t="str">
        <f t="shared" si="98"/>
        <v/>
      </c>
    </row>
    <row r="344" spans="1:22" hidden="1">
      <c r="A344" s="146">
        <f t="shared" si="87"/>
        <v>335</v>
      </c>
      <c r="B344" s="149" t="str">
        <f t="shared" si="99"/>
        <v>b</v>
      </c>
      <c r="C344" s="150">
        <f t="shared" si="100"/>
        <v>0</v>
      </c>
      <c r="D344" s="150">
        <f t="shared" si="101"/>
        <v>0</v>
      </c>
      <c r="E344" s="135">
        <f t="shared" si="88"/>
        <v>0</v>
      </c>
      <c r="F344" s="135">
        <f t="shared" si="89"/>
        <v>0</v>
      </c>
      <c r="G344" s="146" t="str">
        <f t="shared" si="90"/>
        <v/>
      </c>
      <c r="H344" s="146">
        <f t="shared" si="91"/>
        <v>0</v>
      </c>
      <c r="I344" s="146" t="str">
        <f t="shared" si="92"/>
        <v>00</v>
      </c>
      <c r="J344" s="146" t="str">
        <f t="shared" si="93"/>
        <v>0</v>
      </c>
      <c r="K344" s="146" t="str">
        <f t="shared" si="94"/>
        <v>b000</v>
      </c>
      <c r="L344" s="146" t="e">
        <f t="shared" si="95"/>
        <v>#NAME?</v>
      </c>
      <c r="M344" s="146" t="str">
        <f t="shared" si="96"/>
        <v/>
      </c>
      <c r="N344" s="146">
        <f t="shared" si="97"/>
        <v>0</v>
      </c>
      <c r="O344" s="132">
        <f t="shared" si="85"/>
        <v>1</v>
      </c>
      <c r="P344" s="132" t="b">
        <f t="shared" si="86"/>
        <v>0</v>
      </c>
      <c r="V344" s="146" t="str">
        <f t="shared" si="98"/>
        <v/>
      </c>
    </row>
    <row r="345" spans="1:22" hidden="1">
      <c r="A345" s="146">
        <f t="shared" si="87"/>
        <v>336</v>
      </c>
      <c r="B345" s="149" t="str">
        <f t="shared" si="99"/>
        <v>b</v>
      </c>
      <c r="C345" s="150">
        <f t="shared" si="100"/>
        <v>0</v>
      </c>
      <c r="D345" s="150">
        <f t="shared" si="101"/>
        <v>0</v>
      </c>
      <c r="E345" s="135">
        <f t="shared" si="88"/>
        <v>0</v>
      </c>
      <c r="F345" s="135">
        <f t="shared" si="89"/>
        <v>0</v>
      </c>
      <c r="G345" s="146" t="str">
        <f t="shared" si="90"/>
        <v/>
      </c>
      <c r="H345" s="146">
        <f t="shared" si="91"/>
        <v>0</v>
      </c>
      <c r="I345" s="146" t="str">
        <f t="shared" si="92"/>
        <v>00</v>
      </c>
      <c r="J345" s="146" t="str">
        <f t="shared" si="93"/>
        <v>0</v>
      </c>
      <c r="K345" s="146" t="str">
        <f t="shared" si="94"/>
        <v>b000</v>
      </c>
      <c r="L345" s="146" t="e">
        <f t="shared" si="95"/>
        <v>#NAME?</v>
      </c>
      <c r="M345" s="146" t="str">
        <f t="shared" si="96"/>
        <v/>
      </c>
      <c r="N345" s="146">
        <f t="shared" si="97"/>
        <v>0</v>
      </c>
      <c r="O345" s="132">
        <f t="shared" si="85"/>
        <v>1</v>
      </c>
      <c r="P345" s="132" t="b">
        <f t="shared" si="86"/>
        <v>0</v>
      </c>
      <c r="V345" s="146" t="str">
        <f t="shared" si="98"/>
        <v/>
      </c>
    </row>
    <row r="346" spans="1:22" hidden="1">
      <c r="A346" s="146">
        <f t="shared" si="87"/>
        <v>337</v>
      </c>
      <c r="B346" s="149" t="str">
        <f t="shared" si="99"/>
        <v>b</v>
      </c>
      <c r="C346" s="150">
        <f t="shared" si="100"/>
        <v>0</v>
      </c>
      <c r="D346" s="150">
        <f t="shared" si="101"/>
        <v>0</v>
      </c>
      <c r="E346" s="135">
        <f t="shared" si="88"/>
        <v>0</v>
      </c>
      <c r="F346" s="135">
        <f t="shared" si="89"/>
        <v>0</v>
      </c>
      <c r="G346" s="146" t="str">
        <f t="shared" si="90"/>
        <v/>
      </c>
      <c r="H346" s="146">
        <f t="shared" si="91"/>
        <v>0</v>
      </c>
      <c r="I346" s="146" t="str">
        <f t="shared" si="92"/>
        <v>00</v>
      </c>
      <c r="J346" s="146" t="str">
        <f t="shared" si="93"/>
        <v>0</v>
      </c>
      <c r="K346" s="146" t="str">
        <f t="shared" si="94"/>
        <v>b000</v>
      </c>
      <c r="L346" s="146" t="e">
        <f t="shared" si="95"/>
        <v>#NAME?</v>
      </c>
      <c r="M346" s="146" t="str">
        <f t="shared" si="96"/>
        <v/>
      </c>
      <c r="N346" s="146">
        <f t="shared" si="97"/>
        <v>0</v>
      </c>
      <c r="O346" s="132">
        <f t="shared" si="85"/>
        <v>1</v>
      </c>
      <c r="P346" s="132" t="b">
        <f t="shared" si="86"/>
        <v>0</v>
      </c>
      <c r="V346" s="146" t="str">
        <f t="shared" si="98"/>
        <v/>
      </c>
    </row>
    <row r="347" spans="1:22" hidden="1">
      <c r="A347" s="146">
        <f t="shared" si="87"/>
        <v>338</v>
      </c>
      <c r="B347" s="149" t="str">
        <f t="shared" si="99"/>
        <v>b</v>
      </c>
      <c r="C347" s="150">
        <f t="shared" si="100"/>
        <v>0</v>
      </c>
      <c r="D347" s="150">
        <f t="shared" si="101"/>
        <v>0</v>
      </c>
      <c r="E347" s="135">
        <f t="shared" si="88"/>
        <v>0</v>
      </c>
      <c r="F347" s="135">
        <f t="shared" si="89"/>
        <v>0</v>
      </c>
      <c r="G347" s="146" t="str">
        <f t="shared" si="90"/>
        <v/>
      </c>
      <c r="H347" s="146">
        <f t="shared" si="91"/>
        <v>0</v>
      </c>
      <c r="I347" s="146" t="str">
        <f t="shared" si="92"/>
        <v>00</v>
      </c>
      <c r="J347" s="146" t="str">
        <f t="shared" si="93"/>
        <v>0</v>
      </c>
      <c r="K347" s="146" t="str">
        <f t="shared" si="94"/>
        <v>b000</v>
      </c>
      <c r="L347" s="146" t="e">
        <f t="shared" si="95"/>
        <v>#NAME?</v>
      </c>
      <c r="M347" s="146" t="str">
        <f t="shared" si="96"/>
        <v/>
      </c>
      <c r="N347" s="146">
        <f t="shared" si="97"/>
        <v>0</v>
      </c>
      <c r="O347" s="132">
        <f t="shared" si="85"/>
        <v>1</v>
      </c>
      <c r="P347" s="132" t="b">
        <f t="shared" si="86"/>
        <v>0</v>
      </c>
      <c r="V347" s="146" t="str">
        <f t="shared" si="98"/>
        <v/>
      </c>
    </row>
    <row r="348" spans="1:22" hidden="1">
      <c r="A348" s="146">
        <f t="shared" si="87"/>
        <v>339</v>
      </c>
      <c r="B348" s="149" t="str">
        <f t="shared" si="99"/>
        <v>b</v>
      </c>
      <c r="C348" s="150">
        <f t="shared" si="100"/>
        <v>0</v>
      </c>
      <c r="D348" s="150">
        <f t="shared" si="101"/>
        <v>0</v>
      </c>
      <c r="E348" s="135">
        <f t="shared" si="88"/>
        <v>0</v>
      </c>
      <c r="F348" s="135">
        <f t="shared" si="89"/>
        <v>0</v>
      </c>
      <c r="G348" s="146" t="str">
        <f t="shared" si="90"/>
        <v/>
      </c>
      <c r="H348" s="146">
        <f t="shared" si="91"/>
        <v>0</v>
      </c>
      <c r="I348" s="146" t="str">
        <f t="shared" si="92"/>
        <v>00</v>
      </c>
      <c r="J348" s="146" t="str">
        <f t="shared" si="93"/>
        <v>0</v>
      </c>
      <c r="K348" s="146" t="str">
        <f t="shared" si="94"/>
        <v>b000</v>
      </c>
      <c r="L348" s="146" t="e">
        <f t="shared" si="95"/>
        <v>#NAME?</v>
      </c>
      <c r="M348" s="146" t="str">
        <f t="shared" si="96"/>
        <v/>
      </c>
      <c r="N348" s="146">
        <f t="shared" si="97"/>
        <v>0</v>
      </c>
      <c r="O348" s="132">
        <f t="shared" si="85"/>
        <v>1</v>
      </c>
      <c r="P348" s="132" t="b">
        <f t="shared" si="86"/>
        <v>0</v>
      </c>
      <c r="V348" s="146" t="str">
        <f t="shared" si="98"/>
        <v/>
      </c>
    </row>
    <row r="349" spans="1:22" hidden="1">
      <c r="A349" s="146">
        <f t="shared" si="87"/>
        <v>340</v>
      </c>
      <c r="B349" s="149" t="str">
        <f t="shared" si="99"/>
        <v>b</v>
      </c>
      <c r="C349" s="150">
        <f t="shared" si="100"/>
        <v>0</v>
      </c>
      <c r="D349" s="150">
        <f t="shared" si="101"/>
        <v>0</v>
      </c>
      <c r="E349" s="135">
        <f t="shared" si="88"/>
        <v>0</v>
      </c>
      <c r="F349" s="135">
        <f t="shared" si="89"/>
        <v>0</v>
      </c>
      <c r="G349" s="146" t="str">
        <f t="shared" si="90"/>
        <v/>
      </c>
      <c r="H349" s="146">
        <f t="shared" si="91"/>
        <v>0</v>
      </c>
      <c r="I349" s="146" t="str">
        <f t="shared" si="92"/>
        <v>00</v>
      </c>
      <c r="J349" s="146" t="str">
        <f t="shared" si="93"/>
        <v>0</v>
      </c>
      <c r="K349" s="146" t="str">
        <f t="shared" si="94"/>
        <v>b000</v>
      </c>
      <c r="L349" s="146" t="e">
        <f t="shared" si="95"/>
        <v>#NAME?</v>
      </c>
      <c r="M349" s="146" t="str">
        <f t="shared" si="96"/>
        <v/>
      </c>
      <c r="N349" s="146">
        <f t="shared" si="97"/>
        <v>0</v>
      </c>
      <c r="O349" s="132">
        <f t="shared" si="85"/>
        <v>1</v>
      </c>
      <c r="P349" s="132" t="b">
        <f t="shared" si="86"/>
        <v>0</v>
      </c>
      <c r="V349" s="146" t="str">
        <f t="shared" si="98"/>
        <v/>
      </c>
    </row>
    <row r="350" spans="1:22" hidden="1">
      <c r="A350" s="146">
        <f t="shared" si="87"/>
        <v>341</v>
      </c>
      <c r="B350" s="149" t="str">
        <f t="shared" si="99"/>
        <v>b</v>
      </c>
      <c r="C350" s="150">
        <f t="shared" si="100"/>
        <v>0</v>
      </c>
      <c r="D350" s="150">
        <f t="shared" si="101"/>
        <v>0</v>
      </c>
      <c r="E350" s="135">
        <f t="shared" si="88"/>
        <v>0</v>
      </c>
      <c r="F350" s="135">
        <f t="shared" si="89"/>
        <v>0</v>
      </c>
      <c r="G350" s="146" t="str">
        <f t="shared" si="90"/>
        <v/>
      </c>
      <c r="H350" s="146">
        <f t="shared" si="91"/>
        <v>0</v>
      </c>
      <c r="I350" s="146" t="str">
        <f t="shared" si="92"/>
        <v>00</v>
      </c>
      <c r="J350" s="146" t="str">
        <f t="shared" si="93"/>
        <v>0</v>
      </c>
      <c r="K350" s="146" t="str">
        <f t="shared" si="94"/>
        <v>b000</v>
      </c>
      <c r="L350" s="146" t="e">
        <f t="shared" si="95"/>
        <v>#NAME?</v>
      </c>
      <c r="M350" s="146" t="str">
        <f t="shared" si="96"/>
        <v/>
      </c>
      <c r="N350" s="146">
        <f t="shared" si="97"/>
        <v>0</v>
      </c>
      <c r="O350" s="132">
        <f t="shared" si="85"/>
        <v>1</v>
      </c>
      <c r="P350" s="132" t="b">
        <f t="shared" si="86"/>
        <v>0</v>
      </c>
      <c r="V350" s="146" t="str">
        <f t="shared" si="98"/>
        <v/>
      </c>
    </row>
    <row r="351" spans="1:22" hidden="1">
      <c r="A351" s="146">
        <f t="shared" si="87"/>
        <v>342</v>
      </c>
      <c r="B351" s="149" t="str">
        <f t="shared" si="99"/>
        <v>b</v>
      </c>
      <c r="C351" s="150">
        <f t="shared" si="100"/>
        <v>0</v>
      </c>
      <c r="D351" s="150">
        <f t="shared" si="101"/>
        <v>0</v>
      </c>
      <c r="E351" s="135">
        <f t="shared" si="88"/>
        <v>0</v>
      </c>
      <c r="F351" s="135">
        <f t="shared" si="89"/>
        <v>0</v>
      </c>
      <c r="G351" s="146" t="str">
        <f t="shared" si="90"/>
        <v/>
      </c>
      <c r="H351" s="146">
        <f t="shared" si="91"/>
        <v>0</v>
      </c>
      <c r="I351" s="146" t="str">
        <f t="shared" si="92"/>
        <v>00</v>
      </c>
      <c r="J351" s="146" t="str">
        <f t="shared" si="93"/>
        <v>0</v>
      </c>
      <c r="K351" s="146" t="str">
        <f t="shared" si="94"/>
        <v>b000</v>
      </c>
      <c r="L351" s="146" t="e">
        <f t="shared" si="95"/>
        <v>#NAME?</v>
      </c>
      <c r="M351" s="146" t="str">
        <f t="shared" si="96"/>
        <v/>
      </c>
      <c r="N351" s="146">
        <f t="shared" si="97"/>
        <v>0</v>
      </c>
      <c r="O351" s="132">
        <f t="shared" si="85"/>
        <v>1</v>
      </c>
      <c r="P351" s="132" t="b">
        <f t="shared" si="86"/>
        <v>0</v>
      </c>
      <c r="V351" s="146" t="str">
        <f t="shared" si="98"/>
        <v/>
      </c>
    </row>
    <row r="352" spans="1:22" hidden="1">
      <c r="A352" s="146">
        <f t="shared" si="87"/>
        <v>343</v>
      </c>
      <c r="B352" s="149" t="str">
        <f t="shared" si="99"/>
        <v>b</v>
      </c>
      <c r="C352" s="150">
        <f t="shared" si="100"/>
        <v>0</v>
      </c>
      <c r="D352" s="150">
        <f t="shared" si="101"/>
        <v>0</v>
      </c>
      <c r="E352" s="135">
        <f t="shared" si="88"/>
        <v>0</v>
      </c>
      <c r="F352" s="135">
        <f t="shared" si="89"/>
        <v>0</v>
      </c>
      <c r="G352" s="146" t="str">
        <f t="shared" si="90"/>
        <v/>
      </c>
      <c r="H352" s="146">
        <f t="shared" si="91"/>
        <v>0</v>
      </c>
      <c r="I352" s="146" t="str">
        <f t="shared" si="92"/>
        <v>00</v>
      </c>
      <c r="J352" s="146" t="str">
        <f t="shared" si="93"/>
        <v>0</v>
      </c>
      <c r="K352" s="146" t="str">
        <f t="shared" si="94"/>
        <v>b000</v>
      </c>
      <c r="L352" s="146" t="e">
        <f t="shared" si="95"/>
        <v>#NAME?</v>
      </c>
      <c r="M352" s="146" t="str">
        <f t="shared" si="96"/>
        <v/>
      </c>
      <c r="N352" s="146">
        <f t="shared" si="97"/>
        <v>0</v>
      </c>
      <c r="O352" s="132">
        <f t="shared" si="85"/>
        <v>1</v>
      </c>
      <c r="P352" s="132" t="b">
        <f t="shared" si="86"/>
        <v>0</v>
      </c>
      <c r="V352" s="146" t="str">
        <f t="shared" si="98"/>
        <v/>
      </c>
    </row>
    <row r="353" spans="1:22" hidden="1">
      <c r="A353" s="146">
        <f t="shared" si="87"/>
        <v>344</v>
      </c>
      <c r="B353" s="149" t="str">
        <f t="shared" si="99"/>
        <v>b</v>
      </c>
      <c r="C353" s="150">
        <f t="shared" si="100"/>
        <v>0</v>
      </c>
      <c r="D353" s="150">
        <f t="shared" si="101"/>
        <v>0</v>
      </c>
      <c r="E353" s="135">
        <f t="shared" si="88"/>
        <v>0</v>
      </c>
      <c r="F353" s="135">
        <f t="shared" si="89"/>
        <v>0</v>
      </c>
      <c r="G353" s="146" t="str">
        <f t="shared" si="90"/>
        <v/>
      </c>
      <c r="H353" s="146">
        <f t="shared" si="91"/>
        <v>0</v>
      </c>
      <c r="I353" s="146" t="str">
        <f t="shared" si="92"/>
        <v>00</v>
      </c>
      <c r="J353" s="146" t="str">
        <f t="shared" si="93"/>
        <v>0</v>
      </c>
      <c r="K353" s="146" t="str">
        <f t="shared" si="94"/>
        <v>b000</v>
      </c>
      <c r="L353" s="146" t="e">
        <f t="shared" si="95"/>
        <v>#NAME?</v>
      </c>
      <c r="M353" s="146" t="str">
        <f t="shared" si="96"/>
        <v/>
      </c>
      <c r="N353" s="146">
        <f t="shared" si="97"/>
        <v>0</v>
      </c>
      <c r="O353" s="132">
        <f t="shared" si="85"/>
        <v>1</v>
      </c>
      <c r="P353" s="132" t="b">
        <f t="shared" si="86"/>
        <v>0</v>
      </c>
      <c r="V353" s="146" t="str">
        <f t="shared" si="98"/>
        <v/>
      </c>
    </row>
    <row r="354" spans="1:22" hidden="1">
      <c r="A354" s="146">
        <f t="shared" si="87"/>
        <v>345</v>
      </c>
      <c r="B354" s="149" t="str">
        <f t="shared" si="99"/>
        <v>b</v>
      </c>
      <c r="C354" s="150">
        <f t="shared" si="100"/>
        <v>0</v>
      </c>
      <c r="D354" s="150">
        <f t="shared" si="101"/>
        <v>0</v>
      </c>
      <c r="E354" s="135">
        <f t="shared" si="88"/>
        <v>0</v>
      </c>
      <c r="F354" s="135">
        <f t="shared" si="89"/>
        <v>0</v>
      </c>
      <c r="G354" s="146" t="str">
        <f t="shared" si="90"/>
        <v/>
      </c>
      <c r="H354" s="146">
        <f t="shared" si="91"/>
        <v>0</v>
      </c>
      <c r="I354" s="146" t="str">
        <f t="shared" si="92"/>
        <v>00</v>
      </c>
      <c r="J354" s="146" t="str">
        <f t="shared" si="93"/>
        <v>0</v>
      </c>
      <c r="K354" s="146" t="str">
        <f t="shared" si="94"/>
        <v>b000</v>
      </c>
      <c r="L354" s="146" t="e">
        <f t="shared" si="95"/>
        <v>#NAME?</v>
      </c>
      <c r="M354" s="146" t="str">
        <f t="shared" si="96"/>
        <v/>
      </c>
      <c r="N354" s="146">
        <f t="shared" si="97"/>
        <v>0</v>
      </c>
      <c r="O354" s="132">
        <f t="shared" si="85"/>
        <v>1</v>
      </c>
      <c r="P354" s="132" t="b">
        <f t="shared" si="86"/>
        <v>0</v>
      </c>
      <c r="V354" s="146" t="str">
        <f t="shared" si="98"/>
        <v/>
      </c>
    </row>
    <row r="355" spans="1:22" hidden="1">
      <c r="A355" s="146">
        <f t="shared" si="87"/>
        <v>346</v>
      </c>
      <c r="B355" s="149" t="str">
        <f t="shared" si="99"/>
        <v>b</v>
      </c>
      <c r="C355" s="150">
        <f t="shared" si="100"/>
        <v>0</v>
      </c>
      <c r="D355" s="150">
        <f t="shared" si="101"/>
        <v>0</v>
      </c>
      <c r="E355" s="135">
        <f t="shared" si="88"/>
        <v>0</v>
      </c>
      <c r="F355" s="135">
        <f t="shared" si="89"/>
        <v>0</v>
      </c>
      <c r="G355" s="146" t="str">
        <f t="shared" si="90"/>
        <v/>
      </c>
      <c r="H355" s="146">
        <f t="shared" si="91"/>
        <v>0</v>
      </c>
      <c r="I355" s="146" t="str">
        <f t="shared" si="92"/>
        <v>00</v>
      </c>
      <c r="J355" s="146" t="str">
        <f t="shared" si="93"/>
        <v>0</v>
      </c>
      <c r="K355" s="146" t="str">
        <f t="shared" si="94"/>
        <v>b000</v>
      </c>
      <c r="L355" s="146" t="e">
        <f t="shared" si="95"/>
        <v>#NAME?</v>
      </c>
      <c r="M355" s="146" t="str">
        <f t="shared" si="96"/>
        <v/>
      </c>
      <c r="N355" s="146">
        <f t="shared" si="97"/>
        <v>0</v>
      </c>
      <c r="O355" s="132">
        <f t="shared" si="85"/>
        <v>1</v>
      </c>
      <c r="P355" s="132" t="b">
        <f t="shared" si="86"/>
        <v>0</v>
      </c>
      <c r="V355" s="146" t="str">
        <f t="shared" si="98"/>
        <v/>
      </c>
    </row>
    <row r="356" spans="1:22" hidden="1">
      <c r="A356" s="146">
        <f t="shared" si="87"/>
        <v>347</v>
      </c>
      <c r="B356" s="149" t="str">
        <f t="shared" si="99"/>
        <v>b</v>
      </c>
      <c r="C356" s="150">
        <f t="shared" si="100"/>
        <v>0</v>
      </c>
      <c r="D356" s="150">
        <f t="shared" si="101"/>
        <v>0</v>
      </c>
      <c r="E356" s="135">
        <f t="shared" si="88"/>
        <v>0</v>
      </c>
      <c r="F356" s="135">
        <f t="shared" si="89"/>
        <v>0</v>
      </c>
      <c r="G356" s="146" t="str">
        <f t="shared" si="90"/>
        <v/>
      </c>
      <c r="H356" s="146">
        <f t="shared" si="91"/>
        <v>0</v>
      </c>
      <c r="I356" s="146" t="str">
        <f t="shared" si="92"/>
        <v>00</v>
      </c>
      <c r="J356" s="146" t="str">
        <f t="shared" si="93"/>
        <v>0</v>
      </c>
      <c r="K356" s="146" t="str">
        <f t="shared" si="94"/>
        <v>b000</v>
      </c>
      <c r="L356" s="146" t="e">
        <f t="shared" si="95"/>
        <v>#NAME?</v>
      </c>
      <c r="M356" s="146" t="str">
        <f t="shared" si="96"/>
        <v/>
      </c>
      <c r="N356" s="146">
        <f t="shared" si="97"/>
        <v>0</v>
      </c>
      <c r="O356" s="132">
        <f t="shared" si="85"/>
        <v>1</v>
      </c>
      <c r="P356" s="132" t="b">
        <f t="shared" si="86"/>
        <v>0</v>
      </c>
      <c r="V356" s="146" t="str">
        <f t="shared" si="98"/>
        <v/>
      </c>
    </row>
    <row r="357" spans="1:22" hidden="1">
      <c r="A357" s="146">
        <f t="shared" si="87"/>
        <v>348</v>
      </c>
      <c r="B357" s="149" t="str">
        <f t="shared" si="99"/>
        <v>b</v>
      </c>
      <c r="C357" s="150">
        <f t="shared" si="100"/>
        <v>0</v>
      </c>
      <c r="D357" s="150">
        <f t="shared" si="101"/>
        <v>0</v>
      </c>
      <c r="E357" s="135">
        <f t="shared" si="88"/>
        <v>0</v>
      </c>
      <c r="F357" s="135">
        <f t="shared" si="89"/>
        <v>0</v>
      </c>
      <c r="G357" s="146" t="str">
        <f t="shared" si="90"/>
        <v/>
      </c>
      <c r="H357" s="146">
        <f t="shared" si="91"/>
        <v>0</v>
      </c>
      <c r="I357" s="146" t="str">
        <f t="shared" si="92"/>
        <v>00</v>
      </c>
      <c r="J357" s="146" t="str">
        <f t="shared" si="93"/>
        <v>0</v>
      </c>
      <c r="K357" s="146" t="str">
        <f t="shared" si="94"/>
        <v>b000</v>
      </c>
      <c r="L357" s="146" t="e">
        <f t="shared" si="95"/>
        <v>#NAME?</v>
      </c>
      <c r="M357" s="146" t="str">
        <f t="shared" si="96"/>
        <v/>
      </c>
      <c r="N357" s="146">
        <f t="shared" si="97"/>
        <v>0</v>
      </c>
      <c r="O357" s="132">
        <f t="shared" si="85"/>
        <v>1</v>
      </c>
      <c r="P357" s="132" t="b">
        <f t="shared" si="86"/>
        <v>0</v>
      </c>
      <c r="V357" s="146" t="str">
        <f t="shared" si="98"/>
        <v/>
      </c>
    </row>
    <row r="358" spans="1:22" hidden="1">
      <c r="A358" s="146">
        <f t="shared" si="87"/>
        <v>349</v>
      </c>
      <c r="B358" s="149" t="str">
        <f t="shared" si="99"/>
        <v>b</v>
      </c>
      <c r="C358" s="150">
        <f t="shared" si="100"/>
        <v>0</v>
      </c>
      <c r="D358" s="150">
        <f t="shared" si="101"/>
        <v>0</v>
      </c>
      <c r="E358" s="135">
        <f t="shared" si="88"/>
        <v>0</v>
      </c>
      <c r="F358" s="135">
        <f t="shared" si="89"/>
        <v>0</v>
      </c>
      <c r="G358" s="146" t="str">
        <f t="shared" si="90"/>
        <v/>
      </c>
      <c r="H358" s="146">
        <f t="shared" si="91"/>
        <v>0</v>
      </c>
      <c r="I358" s="146" t="str">
        <f t="shared" si="92"/>
        <v>00</v>
      </c>
      <c r="J358" s="146" t="str">
        <f t="shared" si="93"/>
        <v>0</v>
      </c>
      <c r="K358" s="146" t="str">
        <f t="shared" si="94"/>
        <v>b000</v>
      </c>
      <c r="L358" s="146" t="e">
        <f t="shared" si="95"/>
        <v>#NAME?</v>
      </c>
      <c r="M358" s="146" t="str">
        <f t="shared" si="96"/>
        <v/>
      </c>
      <c r="N358" s="146">
        <f t="shared" si="97"/>
        <v>0</v>
      </c>
      <c r="O358" s="132">
        <f t="shared" si="85"/>
        <v>1</v>
      </c>
      <c r="P358" s="132" t="b">
        <f t="shared" si="86"/>
        <v>0</v>
      </c>
      <c r="V358" s="146" t="str">
        <f t="shared" si="98"/>
        <v/>
      </c>
    </row>
    <row r="359" spans="1:22" hidden="1">
      <c r="A359" s="146">
        <f t="shared" si="87"/>
        <v>350</v>
      </c>
      <c r="B359" s="149" t="str">
        <f t="shared" si="99"/>
        <v>b</v>
      </c>
      <c r="C359" s="150">
        <f t="shared" si="100"/>
        <v>0</v>
      </c>
      <c r="D359" s="150">
        <f t="shared" si="101"/>
        <v>0</v>
      </c>
      <c r="E359" s="135">
        <f t="shared" si="88"/>
        <v>0</v>
      </c>
      <c r="F359" s="135">
        <f t="shared" si="89"/>
        <v>0</v>
      </c>
      <c r="G359" s="146" t="str">
        <f t="shared" si="90"/>
        <v/>
      </c>
      <c r="H359" s="146">
        <f t="shared" si="91"/>
        <v>0</v>
      </c>
      <c r="I359" s="146" t="str">
        <f t="shared" si="92"/>
        <v>00</v>
      </c>
      <c r="J359" s="146" t="str">
        <f t="shared" si="93"/>
        <v>0</v>
      </c>
      <c r="K359" s="146" t="str">
        <f t="shared" si="94"/>
        <v>b000</v>
      </c>
      <c r="L359" s="146" t="e">
        <f t="shared" si="95"/>
        <v>#NAME?</v>
      </c>
      <c r="M359" s="146" t="str">
        <f t="shared" si="96"/>
        <v/>
      </c>
      <c r="N359" s="146">
        <f t="shared" si="97"/>
        <v>0</v>
      </c>
      <c r="O359" s="132">
        <f t="shared" si="85"/>
        <v>1</v>
      </c>
      <c r="P359" s="132" t="b">
        <f t="shared" si="86"/>
        <v>0</v>
      </c>
      <c r="V359" s="146" t="str">
        <f t="shared" si="98"/>
        <v/>
      </c>
    </row>
    <row r="360" spans="1:22" hidden="1">
      <c r="A360" s="146">
        <f t="shared" si="87"/>
        <v>351</v>
      </c>
      <c r="B360" s="149" t="str">
        <f t="shared" si="99"/>
        <v>b</v>
      </c>
      <c r="C360" s="150">
        <f t="shared" si="100"/>
        <v>0</v>
      </c>
      <c r="D360" s="150">
        <f t="shared" si="101"/>
        <v>0</v>
      </c>
      <c r="E360" s="135">
        <f t="shared" si="88"/>
        <v>0</v>
      </c>
      <c r="F360" s="135">
        <f t="shared" si="89"/>
        <v>0</v>
      </c>
      <c r="G360" s="146" t="str">
        <f t="shared" si="90"/>
        <v/>
      </c>
      <c r="H360" s="146">
        <f t="shared" si="91"/>
        <v>0</v>
      </c>
      <c r="I360" s="146" t="str">
        <f t="shared" si="92"/>
        <v>00</v>
      </c>
      <c r="J360" s="146" t="str">
        <f t="shared" si="93"/>
        <v>0</v>
      </c>
      <c r="K360" s="146" t="str">
        <f t="shared" si="94"/>
        <v>b000</v>
      </c>
      <c r="L360" s="146" t="e">
        <f t="shared" si="95"/>
        <v>#NAME?</v>
      </c>
      <c r="M360" s="146" t="str">
        <f t="shared" si="96"/>
        <v/>
      </c>
      <c r="N360" s="146">
        <f t="shared" si="97"/>
        <v>0</v>
      </c>
      <c r="O360" s="132">
        <f t="shared" si="85"/>
        <v>1</v>
      </c>
      <c r="P360" s="132" t="b">
        <f t="shared" si="86"/>
        <v>0</v>
      </c>
      <c r="V360" s="146" t="str">
        <f t="shared" si="98"/>
        <v/>
      </c>
    </row>
    <row r="361" spans="1:22" hidden="1">
      <c r="A361" s="146">
        <f t="shared" si="87"/>
        <v>352</v>
      </c>
      <c r="B361" s="149" t="str">
        <f t="shared" si="99"/>
        <v>b</v>
      </c>
      <c r="C361" s="150">
        <f t="shared" si="100"/>
        <v>0</v>
      </c>
      <c r="D361" s="150">
        <f t="shared" si="101"/>
        <v>0</v>
      </c>
      <c r="E361" s="135">
        <f t="shared" si="88"/>
        <v>0</v>
      </c>
      <c r="F361" s="135">
        <f t="shared" si="89"/>
        <v>0</v>
      </c>
      <c r="G361" s="146" t="str">
        <f t="shared" si="90"/>
        <v/>
      </c>
      <c r="H361" s="146">
        <f t="shared" si="91"/>
        <v>0</v>
      </c>
      <c r="I361" s="146" t="str">
        <f t="shared" si="92"/>
        <v>00</v>
      </c>
      <c r="J361" s="146" t="str">
        <f t="shared" si="93"/>
        <v>0</v>
      </c>
      <c r="K361" s="146" t="str">
        <f t="shared" si="94"/>
        <v>b000</v>
      </c>
      <c r="L361" s="146" t="e">
        <f t="shared" si="95"/>
        <v>#NAME?</v>
      </c>
      <c r="M361" s="146" t="str">
        <f t="shared" si="96"/>
        <v/>
      </c>
      <c r="N361" s="146">
        <f t="shared" si="97"/>
        <v>0</v>
      </c>
      <c r="O361" s="132">
        <f t="shared" si="85"/>
        <v>1</v>
      </c>
      <c r="P361" s="132" t="b">
        <f t="shared" si="86"/>
        <v>0</v>
      </c>
      <c r="V361" s="146" t="str">
        <f t="shared" si="98"/>
        <v/>
      </c>
    </row>
    <row r="362" spans="1:22" hidden="1">
      <c r="A362" s="146">
        <f t="shared" si="87"/>
        <v>353</v>
      </c>
      <c r="B362" s="149" t="str">
        <f t="shared" si="99"/>
        <v>b</v>
      </c>
      <c r="C362" s="150">
        <f t="shared" si="100"/>
        <v>0</v>
      </c>
      <c r="D362" s="150">
        <f t="shared" si="101"/>
        <v>0</v>
      </c>
      <c r="E362" s="135">
        <f t="shared" si="88"/>
        <v>0</v>
      </c>
      <c r="F362" s="135">
        <f t="shared" si="89"/>
        <v>0</v>
      </c>
      <c r="G362" s="146" t="str">
        <f t="shared" si="90"/>
        <v/>
      </c>
      <c r="H362" s="146">
        <f t="shared" si="91"/>
        <v>0</v>
      </c>
      <c r="I362" s="146" t="str">
        <f t="shared" si="92"/>
        <v>00</v>
      </c>
      <c r="J362" s="146" t="str">
        <f t="shared" si="93"/>
        <v>0</v>
      </c>
      <c r="K362" s="146" t="str">
        <f t="shared" si="94"/>
        <v>b000</v>
      </c>
      <c r="L362" s="146" t="e">
        <f t="shared" si="95"/>
        <v>#NAME?</v>
      </c>
      <c r="M362" s="146" t="str">
        <f t="shared" si="96"/>
        <v/>
      </c>
      <c r="N362" s="146">
        <f t="shared" si="97"/>
        <v>0</v>
      </c>
      <c r="O362" s="132">
        <f t="shared" si="85"/>
        <v>1</v>
      </c>
      <c r="P362" s="132" t="b">
        <f t="shared" si="86"/>
        <v>0</v>
      </c>
      <c r="V362" s="146" t="str">
        <f t="shared" si="98"/>
        <v/>
      </c>
    </row>
    <row r="363" spans="1:22" hidden="1">
      <c r="A363" s="146">
        <f t="shared" si="87"/>
        <v>354</v>
      </c>
      <c r="B363" s="149" t="str">
        <f t="shared" si="99"/>
        <v>b</v>
      </c>
      <c r="C363" s="150">
        <f t="shared" si="100"/>
        <v>0</v>
      </c>
      <c r="D363" s="150">
        <f t="shared" si="101"/>
        <v>0</v>
      </c>
      <c r="E363" s="135">
        <f t="shared" si="88"/>
        <v>0</v>
      </c>
      <c r="F363" s="135">
        <f t="shared" si="89"/>
        <v>0</v>
      </c>
      <c r="G363" s="146" t="str">
        <f t="shared" si="90"/>
        <v/>
      </c>
      <c r="H363" s="146">
        <f t="shared" si="91"/>
        <v>0</v>
      </c>
      <c r="I363" s="146" t="str">
        <f t="shared" si="92"/>
        <v>00</v>
      </c>
      <c r="J363" s="146" t="str">
        <f t="shared" si="93"/>
        <v>0</v>
      </c>
      <c r="K363" s="146" t="str">
        <f t="shared" si="94"/>
        <v>b000</v>
      </c>
      <c r="L363" s="146" t="e">
        <f t="shared" si="95"/>
        <v>#NAME?</v>
      </c>
      <c r="M363" s="146" t="str">
        <f t="shared" si="96"/>
        <v/>
      </c>
      <c r="N363" s="146">
        <f t="shared" si="97"/>
        <v>0</v>
      </c>
      <c r="O363" s="132">
        <f t="shared" si="85"/>
        <v>1</v>
      </c>
      <c r="P363" s="132" t="b">
        <f t="shared" si="86"/>
        <v>0</v>
      </c>
      <c r="V363" s="146" t="str">
        <f t="shared" si="98"/>
        <v/>
      </c>
    </row>
    <row r="364" spans="1:22" hidden="1">
      <c r="A364" s="146">
        <f t="shared" si="87"/>
        <v>355</v>
      </c>
      <c r="B364" s="149" t="str">
        <f t="shared" si="99"/>
        <v>b</v>
      </c>
      <c r="C364" s="150">
        <f t="shared" si="100"/>
        <v>0</v>
      </c>
      <c r="D364" s="150">
        <f t="shared" si="101"/>
        <v>0</v>
      </c>
      <c r="E364" s="135">
        <f t="shared" si="88"/>
        <v>0</v>
      </c>
      <c r="F364" s="135">
        <f t="shared" si="89"/>
        <v>0</v>
      </c>
      <c r="G364" s="146" t="str">
        <f t="shared" si="90"/>
        <v/>
      </c>
      <c r="H364" s="146">
        <f t="shared" si="91"/>
        <v>0</v>
      </c>
      <c r="I364" s="146" t="str">
        <f t="shared" si="92"/>
        <v>00</v>
      </c>
      <c r="J364" s="146" t="str">
        <f t="shared" si="93"/>
        <v>0</v>
      </c>
      <c r="K364" s="146" t="str">
        <f t="shared" si="94"/>
        <v>b000</v>
      </c>
      <c r="L364" s="146" t="e">
        <f t="shared" si="95"/>
        <v>#NAME?</v>
      </c>
      <c r="M364" s="146" t="str">
        <f t="shared" si="96"/>
        <v/>
      </c>
      <c r="N364" s="146">
        <f t="shared" si="97"/>
        <v>0</v>
      </c>
      <c r="O364" s="132">
        <f t="shared" si="85"/>
        <v>1</v>
      </c>
      <c r="P364" s="132" t="b">
        <f t="shared" si="86"/>
        <v>0</v>
      </c>
      <c r="V364" s="146" t="str">
        <f t="shared" si="98"/>
        <v/>
      </c>
    </row>
    <row r="365" spans="1:22" hidden="1">
      <c r="A365" s="146">
        <f t="shared" si="87"/>
        <v>356</v>
      </c>
      <c r="B365" s="149" t="str">
        <f t="shared" si="99"/>
        <v>b</v>
      </c>
      <c r="C365" s="150">
        <f t="shared" si="100"/>
        <v>0</v>
      </c>
      <c r="D365" s="150">
        <f t="shared" si="101"/>
        <v>0</v>
      </c>
      <c r="E365" s="135">
        <f t="shared" si="88"/>
        <v>0</v>
      </c>
      <c r="F365" s="135">
        <f t="shared" si="89"/>
        <v>0</v>
      </c>
      <c r="G365" s="146" t="str">
        <f t="shared" si="90"/>
        <v/>
      </c>
      <c r="H365" s="146">
        <f t="shared" si="91"/>
        <v>0</v>
      </c>
      <c r="I365" s="146" t="str">
        <f t="shared" si="92"/>
        <v>00</v>
      </c>
      <c r="J365" s="146" t="str">
        <f t="shared" si="93"/>
        <v>0</v>
      </c>
      <c r="K365" s="146" t="str">
        <f t="shared" si="94"/>
        <v>b000</v>
      </c>
      <c r="L365" s="146" t="e">
        <f t="shared" si="95"/>
        <v>#NAME?</v>
      </c>
      <c r="M365" s="146" t="str">
        <f t="shared" si="96"/>
        <v/>
      </c>
      <c r="N365" s="146">
        <f t="shared" si="97"/>
        <v>0</v>
      </c>
      <c r="O365" s="132">
        <f t="shared" si="85"/>
        <v>1</v>
      </c>
      <c r="P365" s="132" t="b">
        <f t="shared" si="86"/>
        <v>0</v>
      </c>
      <c r="V365" s="146" t="str">
        <f t="shared" si="98"/>
        <v/>
      </c>
    </row>
    <row r="366" spans="1:22" hidden="1">
      <c r="A366" s="146">
        <f t="shared" si="87"/>
        <v>357</v>
      </c>
      <c r="B366" s="149" t="str">
        <f t="shared" si="99"/>
        <v>b</v>
      </c>
      <c r="C366" s="150">
        <f t="shared" si="100"/>
        <v>0</v>
      </c>
      <c r="D366" s="150">
        <f t="shared" si="101"/>
        <v>0</v>
      </c>
      <c r="E366" s="135">
        <f t="shared" si="88"/>
        <v>0</v>
      </c>
      <c r="F366" s="135">
        <f t="shared" si="89"/>
        <v>0</v>
      </c>
      <c r="G366" s="146" t="str">
        <f t="shared" si="90"/>
        <v/>
      </c>
      <c r="H366" s="146">
        <f t="shared" si="91"/>
        <v>0</v>
      </c>
      <c r="I366" s="146" t="str">
        <f t="shared" si="92"/>
        <v>00</v>
      </c>
      <c r="J366" s="146" t="str">
        <f t="shared" si="93"/>
        <v>0</v>
      </c>
      <c r="K366" s="146" t="str">
        <f t="shared" si="94"/>
        <v>b000</v>
      </c>
      <c r="L366" s="146" t="e">
        <f t="shared" si="95"/>
        <v>#NAME?</v>
      </c>
      <c r="M366" s="146" t="str">
        <f t="shared" si="96"/>
        <v/>
      </c>
      <c r="N366" s="146">
        <f t="shared" si="97"/>
        <v>0</v>
      </c>
      <c r="O366" s="132">
        <f t="shared" si="85"/>
        <v>1</v>
      </c>
      <c r="P366" s="132" t="b">
        <f t="shared" si="86"/>
        <v>0</v>
      </c>
      <c r="V366" s="146" t="str">
        <f t="shared" si="98"/>
        <v/>
      </c>
    </row>
    <row r="367" spans="1:22" hidden="1">
      <c r="A367" s="146">
        <f t="shared" si="87"/>
        <v>358</v>
      </c>
      <c r="B367" s="149" t="str">
        <f t="shared" si="99"/>
        <v>b</v>
      </c>
      <c r="C367" s="150">
        <f t="shared" si="100"/>
        <v>0</v>
      </c>
      <c r="D367" s="150">
        <f t="shared" si="101"/>
        <v>0</v>
      </c>
      <c r="E367" s="135">
        <f t="shared" si="88"/>
        <v>0</v>
      </c>
      <c r="F367" s="135">
        <f t="shared" si="89"/>
        <v>0</v>
      </c>
      <c r="G367" s="146" t="str">
        <f t="shared" si="90"/>
        <v/>
      </c>
      <c r="H367" s="146">
        <f t="shared" si="91"/>
        <v>0</v>
      </c>
      <c r="I367" s="146" t="str">
        <f t="shared" si="92"/>
        <v>00</v>
      </c>
      <c r="J367" s="146" t="str">
        <f t="shared" si="93"/>
        <v>0</v>
      </c>
      <c r="K367" s="146" t="str">
        <f t="shared" si="94"/>
        <v>b000</v>
      </c>
      <c r="L367" s="146" t="e">
        <f t="shared" si="95"/>
        <v>#NAME?</v>
      </c>
      <c r="M367" s="146" t="str">
        <f t="shared" si="96"/>
        <v/>
      </c>
      <c r="N367" s="146">
        <f t="shared" si="97"/>
        <v>0</v>
      </c>
      <c r="O367" s="132">
        <f t="shared" si="85"/>
        <v>1</v>
      </c>
      <c r="P367" s="132" t="b">
        <f t="shared" si="86"/>
        <v>0</v>
      </c>
      <c r="V367" s="146" t="str">
        <f t="shared" si="98"/>
        <v/>
      </c>
    </row>
    <row r="368" spans="1:22" hidden="1">
      <c r="A368" s="146">
        <f t="shared" si="87"/>
        <v>359</v>
      </c>
      <c r="B368" s="149" t="str">
        <f t="shared" si="99"/>
        <v>b</v>
      </c>
      <c r="C368" s="150">
        <f t="shared" si="100"/>
        <v>0</v>
      </c>
      <c r="D368" s="150">
        <f t="shared" si="101"/>
        <v>0</v>
      </c>
      <c r="E368" s="135">
        <f t="shared" si="88"/>
        <v>0</v>
      </c>
      <c r="F368" s="135">
        <f t="shared" si="89"/>
        <v>0</v>
      </c>
      <c r="G368" s="146" t="str">
        <f t="shared" si="90"/>
        <v/>
      </c>
      <c r="H368" s="146">
        <f t="shared" si="91"/>
        <v>0</v>
      </c>
      <c r="I368" s="146" t="str">
        <f t="shared" si="92"/>
        <v>00</v>
      </c>
      <c r="J368" s="146" t="str">
        <f t="shared" si="93"/>
        <v>0</v>
      </c>
      <c r="K368" s="146" t="str">
        <f t="shared" si="94"/>
        <v>b000</v>
      </c>
      <c r="L368" s="146" t="e">
        <f t="shared" si="95"/>
        <v>#NAME?</v>
      </c>
      <c r="M368" s="146" t="str">
        <f t="shared" si="96"/>
        <v/>
      </c>
      <c r="N368" s="146">
        <f t="shared" si="97"/>
        <v>0</v>
      </c>
      <c r="O368" s="132">
        <f t="shared" si="85"/>
        <v>1</v>
      </c>
      <c r="P368" s="132" t="b">
        <f t="shared" si="86"/>
        <v>0</v>
      </c>
      <c r="V368" s="146" t="str">
        <f t="shared" si="98"/>
        <v/>
      </c>
    </row>
    <row r="369" spans="1:22" hidden="1">
      <c r="A369" s="146">
        <f t="shared" si="87"/>
        <v>360</v>
      </c>
      <c r="B369" s="149" t="str">
        <f t="shared" si="99"/>
        <v>b</v>
      </c>
      <c r="C369" s="150">
        <f t="shared" si="100"/>
        <v>0</v>
      </c>
      <c r="D369" s="150">
        <f t="shared" si="101"/>
        <v>0</v>
      </c>
      <c r="E369" s="135">
        <f t="shared" si="88"/>
        <v>0</v>
      </c>
      <c r="F369" s="135">
        <f t="shared" si="89"/>
        <v>0</v>
      </c>
      <c r="G369" s="146" t="str">
        <f t="shared" si="90"/>
        <v/>
      </c>
      <c r="H369" s="146">
        <f t="shared" si="91"/>
        <v>0</v>
      </c>
      <c r="I369" s="146" t="str">
        <f t="shared" si="92"/>
        <v>00</v>
      </c>
      <c r="J369" s="146" t="str">
        <f t="shared" si="93"/>
        <v>0</v>
      </c>
      <c r="K369" s="146" t="str">
        <f t="shared" si="94"/>
        <v>b000</v>
      </c>
      <c r="L369" s="146" t="e">
        <f t="shared" si="95"/>
        <v>#NAME?</v>
      </c>
      <c r="M369" s="146" t="str">
        <f t="shared" si="96"/>
        <v/>
      </c>
      <c r="N369" s="146">
        <f t="shared" si="97"/>
        <v>0</v>
      </c>
      <c r="O369" s="132">
        <f t="shared" si="85"/>
        <v>1</v>
      </c>
      <c r="P369" s="132" t="b">
        <f t="shared" si="86"/>
        <v>0</v>
      </c>
      <c r="V369" s="146" t="str">
        <f t="shared" si="98"/>
        <v/>
      </c>
    </row>
    <row r="370" spans="1:22" hidden="1">
      <c r="A370" s="146">
        <f t="shared" si="87"/>
        <v>361</v>
      </c>
      <c r="B370" s="149" t="str">
        <f t="shared" ref="B370:B401" si="102">S170</f>
        <v>b</v>
      </c>
      <c r="C370" s="150">
        <f t="shared" ref="C370:C401" si="103">T170</f>
        <v>0</v>
      </c>
      <c r="D370" s="150">
        <f t="shared" ref="D370:D401" si="104">U170</f>
        <v>0</v>
      </c>
      <c r="E370" s="135">
        <f t="shared" si="88"/>
        <v>0</v>
      </c>
      <c r="F370" s="135">
        <f t="shared" si="89"/>
        <v>0</v>
      </c>
      <c r="G370" s="146" t="str">
        <f t="shared" si="90"/>
        <v/>
      </c>
      <c r="H370" s="146">
        <f t="shared" si="91"/>
        <v>0</v>
      </c>
      <c r="I370" s="146" t="str">
        <f t="shared" si="92"/>
        <v>00</v>
      </c>
      <c r="J370" s="146" t="str">
        <f t="shared" si="93"/>
        <v>0</v>
      </c>
      <c r="K370" s="146" t="str">
        <f t="shared" si="94"/>
        <v>b000</v>
      </c>
      <c r="L370" s="146" t="e">
        <f t="shared" si="95"/>
        <v>#NAME?</v>
      </c>
      <c r="M370" s="146" t="str">
        <f t="shared" si="96"/>
        <v/>
      </c>
      <c r="N370" s="146">
        <f t="shared" si="97"/>
        <v>0</v>
      </c>
      <c r="O370" s="132">
        <f t="shared" si="85"/>
        <v>1</v>
      </c>
      <c r="P370" s="132" t="b">
        <f t="shared" si="86"/>
        <v>0</v>
      </c>
      <c r="V370" s="146" t="str">
        <f t="shared" si="98"/>
        <v/>
      </c>
    </row>
    <row r="371" spans="1:22" hidden="1">
      <c r="A371" s="146">
        <f t="shared" si="87"/>
        <v>362</v>
      </c>
      <c r="B371" s="149" t="str">
        <f t="shared" si="102"/>
        <v>b</v>
      </c>
      <c r="C371" s="150">
        <f t="shared" si="103"/>
        <v>0</v>
      </c>
      <c r="D371" s="150">
        <f t="shared" si="104"/>
        <v>0</v>
      </c>
      <c r="E371" s="135">
        <f t="shared" si="88"/>
        <v>0</v>
      </c>
      <c r="F371" s="135">
        <f t="shared" si="89"/>
        <v>0</v>
      </c>
      <c r="G371" s="146" t="str">
        <f t="shared" si="90"/>
        <v/>
      </c>
      <c r="H371" s="146">
        <f t="shared" si="91"/>
        <v>0</v>
      </c>
      <c r="I371" s="146" t="str">
        <f t="shared" si="92"/>
        <v>00</v>
      </c>
      <c r="J371" s="146" t="str">
        <f t="shared" si="93"/>
        <v>0</v>
      </c>
      <c r="K371" s="146" t="str">
        <f t="shared" si="94"/>
        <v>b000</v>
      </c>
      <c r="L371" s="146" t="e">
        <f t="shared" si="95"/>
        <v>#NAME?</v>
      </c>
      <c r="M371" s="146" t="str">
        <f t="shared" si="96"/>
        <v/>
      </c>
      <c r="N371" s="146">
        <f t="shared" si="97"/>
        <v>0</v>
      </c>
      <c r="O371" s="132">
        <f t="shared" si="85"/>
        <v>1</v>
      </c>
      <c r="P371" s="132" t="b">
        <f t="shared" si="86"/>
        <v>0</v>
      </c>
      <c r="V371" s="146" t="str">
        <f t="shared" si="98"/>
        <v/>
      </c>
    </row>
    <row r="372" spans="1:22" hidden="1">
      <c r="A372" s="146">
        <f t="shared" si="87"/>
        <v>363</v>
      </c>
      <c r="B372" s="149" t="str">
        <f t="shared" si="102"/>
        <v>b</v>
      </c>
      <c r="C372" s="150">
        <f t="shared" si="103"/>
        <v>0</v>
      </c>
      <c r="D372" s="150">
        <f t="shared" si="104"/>
        <v>0</v>
      </c>
      <c r="E372" s="135">
        <f t="shared" si="88"/>
        <v>0</v>
      </c>
      <c r="F372" s="135">
        <f t="shared" si="89"/>
        <v>0</v>
      </c>
      <c r="G372" s="146" t="str">
        <f t="shared" si="90"/>
        <v/>
      </c>
      <c r="H372" s="146">
        <f t="shared" si="91"/>
        <v>0</v>
      </c>
      <c r="I372" s="146" t="str">
        <f t="shared" si="92"/>
        <v>00</v>
      </c>
      <c r="J372" s="146" t="str">
        <f t="shared" si="93"/>
        <v>0</v>
      </c>
      <c r="K372" s="146" t="str">
        <f t="shared" si="94"/>
        <v>b000</v>
      </c>
      <c r="L372" s="146" t="e">
        <f t="shared" si="95"/>
        <v>#NAME?</v>
      </c>
      <c r="M372" s="146" t="str">
        <f t="shared" si="96"/>
        <v/>
      </c>
      <c r="N372" s="146">
        <f t="shared" si="97"/>
        <v>0</v>
      </c>
      <c r="O372" s="132">
        <f t="shared" si="85"/>
        <v>1</v>
      </c>
      <c r="P372" s="132" t="b">
        <f t="shared" si="86"/>
        <v>0</v>
      </c>
      <c r="V372" s="146" t="str">
        <f t="shared" si="98"/>
        <v/>
      </c>
    </row>
    <row r="373" spans="1:22" hidden="1">
      <c r="A373" s="146">
        <f t="shared" si="87"/>
        <v>364</v>
      </c>
      <c r="B373" s="149" t="str">
        <f t="shared" si="102"/>
        <v>b</v>
      </c>
      <c r="C373" s="150">
        <f t="shared" si="103"/>
        <v>0</v>
      </c>
      <c r="D373" s="150">
        <f t="shared" si="104"/>
        <v>0</v>
      </c>
      <c r="E373" s="135">
        <f t="shared" si="88"/>
        <v>0</v>
      </c>
      <c r="F373" s="135">
        <f t="shared" si="89"/>
        <v>0</v>
      </c>
      <c r="G373" s="146" t="str">
        <f t="shared" si="90"/>
        <v/>
      </c>
      <c r="H373" s="146">
        <f t="shared" si="91"/>
        <v>0</v>
      </c>
      <c r="I373" s="146" t="str">
        <f t="shared" si="92"/>
        <v>00</v>
      </c>
      <c r="J373" s="146" t="str">
        <f t="shared" si="93"/>
        <v>0</v>
      </c>
      <c r="K373" s="146" t="str">
        <f t="shared" si="94"/>
        <v>b000</v>
      </c>
      <c r="L373" s="146" t="e">
        <f t="shared" si="95"/>
        <v>#NAME?</v>
      </c>
      <c r="M373" s="146" t="str">
        <f t="shared" si="96"/>
        <v/>
      </c>
      <c r="N373" s="146">
        <f t="shared" si="97"/>
        <v>0</v>
      </c>
      <c r="O373" s="132">
        <f t="shared" si="85"/>
        <v>1</v>
      </c>
      <c r="P373" s="132" t="b">
        <f t="shared" si="86"/>
        <v>0</v>
      </c>
      <c r="V373" s="146" t="str">
        <f t="shared" si="98"/>
        <v/>
      </c>
    </row>
    <row r="374" spans="1:22" hidden="1">
      <c r="A374" s="146">
        <f t="shared" si="87"/>
        <v>365</v>
      </c>
      <c r="B374" s="149" t="str">
        <f t="shared" si="102"/>
        <v>b</v>
      </c>
      <c r="C374" s="150">
        <f t="shared" si="103"/>
        <v>0</v>
      </c>
      <c r="D374" s="150">
        <f t="shared" si="104"/>
        <v>0</v>
      </c>
      <c r="E374" s="135">
        <f t="shared" si="88"/>
        <v>0</v>
      </c>
      <c r="F374" s="135">
        <f t="shared" si="89"/>
        <v>0</v>
      </c>
      <c r="G374" s="146" t="str">
        <f t="shared" si="90"/>
        <v/>
      </c>
      <c r="H374" s="146">
        <f t="shared" si="91"/>
        <v>0</v>
      </c>
      <c r="I374" s="146" t="str">
        <f t="shared" si="92"/>
        <v>00</v>
      </c>
      <c r="J374" s="146" t="str">
        <f t="shared" si="93"/>
        <v>0</v>
      </c>
      <c r="K374" s="146" t="str">
        <f t="shared" si="94"/>
        <v>b000</v>
      </c>
      <c r="L374" s="146" t="e">
        <f t="shared" si="95"/>
        <v>#NAME?</v>
      </c>
      <c r="M374" s="146" t="str">
        <f t="shared" si="96"/>
        <v/>
      </c>
      <c r="N374" s="146">
        <f t="shared" si="97"/>
        <v>0</v>
      </c>
      <c r="O374" s="132">
        <f t="shared" si="85"/>
        <v>1</v>
      </c>
      <c r="P374" s="132" t="b">
        <f t="shared" si="86"/>
        <v>0</v>
      </c>
      <c r="V374" s="146" t="str">
        <f t="shared" si="98"/>
        <v/>
      </c>
    </row>
    <row r="375" spans="1:22" hidden="1">
      <c r="A375" s="146">
        <f t="shared" si="87"/>
        <v>366</v>
      </c>
      <c r="B375" s="149" t="str">
        <f t="shared" si="102"/>
        <v>b</v>
      </c>
      <c r="C375" s="150">
        <f t="shared" si="103"/>
        <v>0</v>
      </c>
      <c r="D375" s="150">
        <f t="shared" si="104"/>
        <v>0</v>
      </c>
      <c r="E375" s="135">
        <f t="shared" si="88"/>
        <v>0</v>
      </c>
      <c r="F375" s="135">
        <f t="shared" si="89"/>
        <v>0</v>
      </c>
      <c r="G375" s="146" t="str">
        <f t="shared" si="90"/>
        <v/>
      </c>
      <c r="H375" s="146">
        <f t="shared" si="91"/>
        <v>0</v>
      </c>
      <c r="I375" s="146" t="str">
        <f t="shared" si="92"/>
        <v>00</v>
      </c>
      <c r="J375" s="146" t="str">
        <f t="shared" si="93"/>
        <v>0</v>
      </c>
      <c r="K375" s="146" t="str">
        <f t="shared" si="94"/>
        <v>b000</v>
      </c>
      <c r="L375" s="146" t="e">
        <f t="shared" si="95"/>
        <v>#NAME?</v>
      </c>
      <c r="M375" s="146" t="str">
        <f t="shared" si="96"/>
        <v/>
      </c>
      <c r="N375" s="146">
        <f t="shared" si="97"/>
        <v>0</v>
      </c>
      <c r="O375" s="132">
        <f t="shared" si="85"/>
        <v>1</v>
      </c>
      <c r="P375" s="132" t="b">
        <f t="shared" si="86"/>
        <v>0</v>
      </c>
      <c r="V375" s="146" t="str">
        <f t="shared" si="98"/>
        <v/>
      </c>
    </row>
    <row r="376" spans="1:22" hidden="1">
      <c r="A376" s="146">
        <f t="shared" si="87"/>
        <v>367</v>
      </c>
      <c r="B376" s="149" t="str">
        <f t="shared" si="102"/>
        <v>b</v>
      </c>
      <c r="C376" s="150">
        <f t="shared" si="103"/>
        <v>0</v>
      </c>
      <c r="D376" s="150">
        <f t="shared" si="104"/>
        <v>0</v>
      </c>
      <c r="E376" s="135">
        <f t="shared" si="88"/>
        <v>0</v>
      </c>
      <c r="F376" s="135">
        <f t="shared" si="89"/>
        <v>0</v>
      </c>
      <c r="G376" s="146" t="str">
        <f t="shared" si="90"/>
        <v/>
      </c>
      <c r="H376" s="146">
        <f t="shared" si="91"/>
        <v>0</v>
      </c>
      <c r="I376" s="146" t="str">
        <f t="shared" si="92"/>
        <v>00</v>
      </c>
      <c r="J376" s="146" t="str">
        <f t="shared" si="93"/>
        <v>0</v>
      </c>
      <c r="K376" s="146" t="str">
        <f t="shared" si="94"/>
        <v>b000</v>
      </c>
      <c r="L376" s="146" t="e">
        <f t="shared" si="95"/>
        <v>#NAME?</v>
      </c>
      <c r="M376" s="146" t="str">
        <f t="shared" si="96"/>
        <v/>
      </c>
      <c r="N376" s="146">
        <f t="shared" si="97"/>
        <v>0</v>
      </c>
      <c r="O376" s="132">
        <f t="shared" si="85"/>
        <v>1</v>
      </c>
      <c r="P376" s="132" t="b">
        <f t="shared" si="86"/>
        <v>0</v>
      </c>
      <c r="V376" s="146" t="str">
        <f t="shared" si="98"/>
        <v/>
      </c>
    </row>
    <row r="377" spans="1:22" hidden="1">
      <c r="A377" s="146">
        <f t="shared" si="87"/>
        <v>368</v>
      </c>
      <c r="B377" s="149" t="str">
        <f t="shared" si="102"/>
        <v>b</v>
      </c>
      <c r="C377" s="150">
        <f t="shared" si="103"/>
        <v>0</v>
      </c>
      <c r="D377" s="150">
        <f t="shared" si="104"/>
        <v>0</v>
      </c>
      <c r="E377" s="135">
        <f t="shared" si="88"/>
        <v>0</v>
      </c>
      <c r="F377" s="135">
        <f t="shared" si="89"/>
        <v>0</v>
      </c>
      <c r="G377" s="146" t="str">
        <f t="shared" si="90"/>
        <v/>
      </c>
      <c r="H377" s="146">
        <f t="shared" si="91"/>
        <v>0</v>
      </c>
      <c r="I377" s="146" t="str">
        <f t="shared" si="92"/>
        <v>00</v>
      </c>
      <c r="J377" s="146" t="str">
        <f t="shared" si="93"/>
        <v>0</v>
      </c>
      <c r="K377" s="146" t="str">
        <f t="shared" si="94"/>
        <v>b000</v>
      </c>
      <c r="L377" s="146" t="e">
        <f t="shared" si="95"/>
        <v>#NAME?</v>
      </c>
      <c r="M377" s="146" t="str">
        <f t="shared" si="96"/>
        <v/>
      </c>
      <c r="N377" s="146">
        <f t="shared" si="97"/>
        <v>0</v>
      </c>
      <c r="O377" s="132">
        <f t="shared" si="85"/>
        <v>1</v>
      </c>
      <c r="P377" s="132" t="b">
        <f t="shared" si="86"/>
        <v>0</v>
      </c>
      <c r="V377" s="146" t="str">
        <f t="shared" si="98"/>
        <v/>
      </c>
    </row>
    <row r="378" spans="1:22" hidden="1">
      <c r="A378" s="146">
        <f t="shared" si="87"/>
        <v>369</v>
      </c>
      <c r="B378" s="149" t="str">
        <f t="shared" si="102"/>
        <v>b</v>
      </c>
      <c r="C378" s="150">
        <f t="shared" si="103"/>
        <v>0</v>
      </c>
      <c r="D378" s="150">
        <f t="shared" si="104"/>
        <v>0</v>
      </c>
      <c r="E378" s="135">
        <f t="shared" si="88"/>
        <v>0</v>
      </c>
      <c r="F378" s="135">
        <f t="shared" si="89"/>
        <v>0</v>
      </c>
      <c r="G378" s="146" t="str">
        <f t="shared" si="90"/>
        <v/>
      </c>
      <c r="H378" s="146">
        <f t="shared" si="91"/>
        <v>0</v>
      </c>
      <c r="I378" s="146" t="str">
        <f t="shared" si="92"/>
        <v>00</v>
      </c>
      <c r="J378" s="146" t="str">
        <f t="shared" si="93"/>
        <v>0</v>
      </c>
      <c r="K378" s="146" t="str">
        <f t="shared" si="94"/>
        <v>b000</v>
      </c>
      <c r="L378" s="146" t="e">
        <f t="shared" si="95"/>
        <v>#NAME?</v>
      </c>
      <c r="M378" s="146" t="str">
        <f t="shared" si="96"/>
        <v/>
      </c>
      <c r="N378" s="146">
        <f t="shared" si="97"/>
        <v>0</v>
      </c>
      <c r="O378" s="132">
        <f t="shared" si="85"/>
        <v>1</v>
      </c>
      <c r="P378" s="132" t="b">
        <f t="shared" si="86"/>
        <v>0</v>
      </c>
      <c r="V378" s="146" t="str">
        <f t="shared" si="98"/>
        <v/>
      </c>
    </row>
    <row r="379" spans="1:22" hidden="1">
      <c r="A379" s="146">
        <f t="shared" si="87"/>
        <v>370</v>
      </c>
      <c r="B379" s="149" t="str">
        <f t="shared" si="102"/>
        <v>b</v>
      </c>
      <c r="C379" s="150">
        <f t="shared" si="103"/>
        <v>0</v>
      </c>
      <c r="D379" s="150">
        <f t="shared" si="104"/>
        <v>0</v>
      </c>
      <c r="E379" s="135">
        <f t="shared" si="88"/>
        <v>0</v>
      </c>
      <c r="F379" s="135">
        <f t="shared" si="89"/>
        <v>0</v>
      </c>
      <c r="G379" s="146" t="str">
        <f t="shared" si="90"/>
        <v/>
      </c>
      <c r="H379" s="146">
        <f t="shared" si="91"/>
        <v>0</v>
      </c>
      <c r="I379" s="146" t="str">
        <f t="shared" si="92"/>
        <v>00</v>
      </c>
      <c r="J379" s="146" t="str">
        <f t="shared" si="93"/>
        <v>0</v>
      </c>
      <c r="K379" s="146" t="str">
        <f t="shared" si="94"/>
        <v>b000</v>
      </c>
      <c r="L379" s="146" t="e">
        <f t="shared" si="95"/>
        <v>#NAME?</v>
      </c>
      <c r="M379" s="146" t="str">
        <f t="shared" si="96"/>
        <v/>
      </c>
      <c r="N379" s="146">
        <f t="shared" si="97"/>
        <v>0</v>
      </c>
      <c r="O379" s="132">
        <f t="shared" si="85"/>
        <v>1</v>
      </c>
      <c r="P379" s="132" t="b">
        <f t="shared" si="86"/>
        <v>0</v>
      </c>
      <c r="V379" s="146" t="str">
        <f t="shared" si="98"/>
        <v/>
      </c>
    </row>
    <row r="380" spans="1:22" hidden="1">
      <c r="A380" s="146">
        <f t="shared" si="87"/>
        <v>371</v>
      </c>
      <c r="B380" s="149" t="str">
        <f t="shared" si="102"/>
        <v>b</v>
      </c>
      <c r="C380" s="150">
        <f t="shared" si="103"/>
        <v>0</v>
      </c>
      <c r="D380" s="150">
        <f t="shared" si="104"/>
        <v>0</v>
      </c>
      <c r="E380" s="135">
        <f t="shared" si="88"/>
        <v>0</v>
      </c>
      <c r="F380" s="135">
        <f t="shared" si="89"/>
        <v>0</v>
      </c>
      <c r="G380" s="146" t="str">
        <f t="shared" si="90"/>
        <v/>
      </c>
      <c r="H380" s="146">
        <f t="shared" si="91"/>
        <v>0</v>
      </c>
      <c r="I380" s="146" t="str">
        <f t="shared" si="92"/>
        <v>00</v>
      </c>
      <c r="J380" s="146" t="str">
        <f t="shared" si="93"/>
        <v>0</v>
      </c>
      <c r="K380" s="146" t="str">
        <f t="shared" si="94"/>
        <v>b000</v>
      </c>
      <c r="L380" s="146" t="e">
        <f t="shared" si="95"/>
        <v>#NAME?</v>
      </c>
      <c r="M380" s="146" t="str">
        <f t="shared" si="96"/>
        <v/>
      </c>
      <c r="N380" s="146">
        <f t="shared" si="97"/>
        <v>0</v>
      </c>
      <c r="O380" s="132">
        <f t="shared" si="85"/>
        <v>1</v>
      </c>
      <c r="P380" s="132" t="b">
        <f t="shared" si="86"/>
        <v>0</v>
      </c>
      <c r="V380" s="146" t="str">
        <f t="shared" si="98"/>
        <v/>
      </c>
    </row>
    <row r="381" spans="1:22" hidden="1">
      <c r="A381" s="146">
        <f t="shared" si="87"/>
        <v>372</v>
      </c>
      <c r="B381" s="149" t="str">
        <f t="shared" si="102"/>
        <v>b</v>
      </c>
      <c r="C381" s="150">
        <f t="shared" si="103"/>
        <v>0</v>
      </c>
      <c r="D381" s="150">
        <f t="shared" si="104"/>
        <v>0</v>
      </c>
      <c r="E381" s="135">
        <f t="shared" si="88"/>
        <v>0</v>
      </c>
      <c r="F381" s="135">
        <f t="shared" si="89"/>
        <v>0</v>
      </c>
      <c r="G381" s="146" t="str">
        <f t="shared" si="90"/>
        <v/>
      </c>
      <c r="H381" s="146">
        <f t="shared" si="91"/>
        <v>0</v>
      </c>
      <c r="I381" s="146" t="str">
        <f t="shared" si="92"/>
        <v>00</v>
      </c>
      <c r="J381" s="146" t="str">
        <f t="shared" si="93"/>
        <v>0</v>
      </c>
      <c r="K381" s="146" t="str">
        <f t="shared" si="94"/>
        <v>b000</v>
      </c>
      <c r="L381" s="146" t="e">
        <f t="shared" si="95"/>
        <v>#NAME?</v>
      </c>
      <c r="M381" s="146" t="str">
        <f t="shared" si="96"/>
        <v/>
      </c>
      <c r="N381" s="146">
        <f t="shared" si="97"/>
        <v>0</v>
      </c>
      <c r="O381" s="132">
        <f t="shared" si="85"/>
        <v>1</v>
      </c>
      <c r="P381" s="132" t="b">
        <f t="shared" si="86"/>
        <v>0</v>
      </c>
      <c r="V381" s="146" t="str">
        <f t="shared" si="98"/>
        <v/>
      </c>
    </row>
    <row r="382" spans="1:22" hidden="1">
      <c r="A382" s="146">
        <f t="shared" si="87"/>
        <v>373</v>
      </c>
      <c r="B382" s="149" t="str">
        <f t="shared" si="102"/>
        <v>b</v>
      </c>
      <c r="C382" s="150">
        <f t="shared" si="103"/>
        <v>0</v>
      </c>
      <c r="D382" s="150">
        <f t="shared" si="104"/>
        <v>0</v>
      </c>
      <c r="E382" s="135">
        <f t="shared" si="88"/>
        <v>0</v>
      </c>
      <c r="F382" s="135">
        <f t="shared" si="89"/>
        <v>0</v>
      </c>
      <c r="G382" s="146" t="str">
        <f t="shared" si="90"/>
        <v/>
      </c>
      <c r="H382" s="146">
        <f t="shared" si="91"/>
        <v>0</v>
      </c>
      <c r="I382" s="146" t="str">
        <f t="shared" si="92"/>
        <v>00</v>
      </c>
      <c r="J382" s="146" t="str">
        <f t="shared" si="93"/>
        <v>0</v>
      </c>
      <c r="K382" s="146" t="str">
        <f t="shared" si="94"/>
        <v>b000</v>
      </c>
      <c r="L382" s="146" t="e">
        <f t="shared" si="95"/>
        <v>#NAME?</v>
      </c>
      <c r="M382" s="146" t="str">
        <f t="shared" si="96"/>
        <v/>
      </c>
      <c r="N382" s="146">
        <f t="shared" si="97"/>
        <v>0</v>
      </c>
      <c r="O382" s="132">
        <f t="shared" si="85"/>
        <v>1</v>
      </c>
      <c r="P382" s="132" t="b">
        <f t="shared" si="86"/>
        <v>0</v>
      </c>
      <c r="V382" s="146" t="str">
        <f t="shared" si="98"/>
        <v/>
      </c>
    </row>
    <row r="383" spans="1:22" hidden="1">
      <c r="A383" s="146">
        <f t="shared" si="87"/>
        <v>374</v>
      </c>
      <c r="B383" s="149" t="str">
        <f t="shared" si="102"/>
        <v>b</v>
      </c>
      <c r="C383" s="150">
        <f t="shared" si="103"/>
        <v>0</v>
      </c>
      <c r="D383" s="150">
        <f t="shared" si="104"/>
        <v>0</v>
      </c>
      <c r="E383" s="135">
        <f t="shared" si="88"/>
        <v>0</v>
      </c>
      <c r="F383" s="135">
        <f t="shared" si="89"/>
        <v>0</v>
      </c>
      <c r="G383" s="146" t="str">
        <f t="shared" si="90"/>
        <v/>
      </c>
      <c r="H383" s="146">
        <f t="shared" si="91"/>
        <v>0</v>
      </c>
      <c r="I383" s="146" t="str">
        <f t="shared" si="92"/>
        <v>00</v>
      </c>
      <c r="J383" s="146" t="str">
        <f t="shared" si="93"/>
        <v>0</v>
      </c>
      <c r="K383" s="146" t="str">
        <f t="shared" si="94"/>
        <v>b000</v>
      </c>
      <c r="L383" s="146" t="e">
        <f t="shared" si="95"/>
        <v>#NAME?</v>
      </c>
      <c r="M383" s="146" t="str">
        <f t="shared" si="96"/>
        <v/>
      </c>
      <c r="N383" s="146">
        <f t="shared" si="97"/>
        <v>0</v>
      </c>
      <c r="O383" s="132">
        <f t="shared" si="85"/>
        <v>1</v>
      </c>
      <c r="P383" s="132" t="b">
        <f t="shared" si="86"/>
        <v>0</v>
      </c>
      <c r="V383" s="146" t="str">
        <f t="shared" si="98"/>
        <v/>
      </c>
    </row>
    <row r="384" spans="1:22" hidden="1">
      <c r="A384" s="146">
        <f t="shared" si="87"/>
        <v>375</v>
      </c>
      <c r="B384" s="149" t="str">
        <f t="shared" si="102"/>
        <v>b</v>
      </c>
      <c r="C384" s="150">
        <f t="shared" si="103"/>
        <v>0</v>
      </c>
      <c r="D384" s="150">
        <f t="shared" si="104"/>
        <v>0</v>
      </c>
      <c r="E384" s="135">
        <f t="shared" si="88"/>
        <v>0</v>
      </c>
      <c r="F384" s="135">
        <f t="shared" si="89"/>
        <v>0</v>
      </c>
      <c r="G384" s="146" t="str">
        <f t="shared" si="90"/>
        <v/>
      </c>
      <c r="H384" s="146">
        <f t="shared" si="91"/>
        <v>0</v>
      </c>
      <c r="I384" s="146" t="str">
        <f t="shared" si="92"/>
        <v>00</v>
      </c>
      <c r="J384" s="146" t="str">
        <f t="shared" si="93"/>
        <v>0</v>
      </c>
      <c r="K384" s="146" t="str">
        <f t="shared" si="94"/>
        <v>b000</v>
      </c>
      <c r="L384" s="146" t="e">
        <f t="shared" si="95"/>
        <v>#NAME?</v>
      </c>
      <c r="M384" s="146" t="str">
        <f t="shared" si="96"/>
        <v/>
      </c>
      <c r="N384" s="146">
        <f t="shared" si="97"/>
        <v>0</v>
      </c>
      <c r="O384" s="132">
        <f t="shared" si="85"/>
        <v>1</v>
      </c>
      <c r="P384" s="132" t="b">
        <f t="shared" si="86"/>
        <v>0</v>
      </c>
      <c r="V384" s="146" t="str">
        <f t="shared" si="98"/>
        <v/>
      </c>
    </row>
    <row r="385" spans="1:22" hidden="1">
      <c r="A385" s="146">
        <f t="shared" si="87"/>
        <v>376</v>
      </c>
      <c r="B385" s="149" t="str">
        <f t="shared" si="102"/>
        <v>b</v>
      </c>
      <c r="C385" s="150">
        <f t="shared" si="103"/>
        <v>0</v>
      </c>
      <c r="D385" s="150">
        <f t="shared" si="104"/>
        <v>0</v>
      </c>
      <c r="E385" s="135">
        <f t="shared" si="88"/>
        <v>0</v>
      </c>
      <c r="F385" s="135">
        <f t="shared" si="89"/>
        <v>0</v>
      </c>
      <c r="G385" s="146" t="str">
        <f t="shared" si="90"/>
        <v/>
      </c>
      <c r="H385" s="146">
        <f t="shared" si="91"/>
        <v>0</v>
      </c>
      <c r="I385" s="146" t="str">
        <f t="shared" si="92"/>
        <v>00</v>
      </c>
      <c r="J385" s="146" t="str">
        <f t="shared" si="93"/>
        <v>0</v>
      </c>
      <c r="K385" s="146" t="str">
        <f t="shared" si="94"/>
        <v>b000</v>
      </c>
      <c r="L385" s="146" t="e">
        <f t="shared" si="95"/>
        <v>#NAME?</v>
      </c>
      <c r="M385" s="146" t="str">
        <f t="shared" si="96"/>
        <v/>
      </c>
      <c r="N385" s="146">
        <f t="shared" si="97"/>
        <v>0</v>
      </c>
      <c r="O385" s="132">
        <f t="shared" si="85"/>
        <v>1</v>
      </c>
      <c r="P385" s="132" t="b">
        <f t="shared" si="86"/>
        <v>0</v>
      </c>
      <c r="V385" s="146" t="str">
        <f t="shared" si="98"/>
        <v/>
      </c>
    </row>
    <row r="386" spans="1:22" hidden="1">
      <c r="A386" s="146">
        <f t="shared" si="87"/>
        <v>377</v>
      </c>
      <c r="B386" s="149" t="str">
        <f t="shared" si="102"/>
        <v>b</v>
      </c>
      <c r="C386" s="150">
        <f t="shared" si="103"/>
        <v>0</v>
      </c>
      <c r="D386" s="150">
        <f t="shared" si="104"/>
        <v>0</v>
      </c>
      <c r="E386" s="135">
        <f t="shared" si="88"/>
        <v>0</v>
      </c>
      <c r="F386" s="135">
        <f t="shared" si="89"/>
        <v>0</v>
      </c>
      <c r="G386" s="146" t="str">
        <f t="shared" si="90"/>
        <v/>
      </c>
      <c r="H386" s="146">
        <f t="shared" si="91"/>
        <v>0</v>
      </c>
      <c r="I386" s="146" t="str">
        <f t="shared" si="92"/>
        <v>00</v>
      </c>
      <c r="J386" s="146" t="str">
        <f t="shared" si="93"/>
        <v>0</v>
      </c>
      <c r="K386" s="146" t="str">
        <f t="shared" si="94"/>
        <v>b000</v>
      </c>
      <c r="L386" s="146" t="e">
        <f t="shared" si="95"/>
        <v>#NAME?</v>
      </c>
      <c r="M386" s="146" t="str">
        <f t="shared" si="96"/>
        <v/>
      </c>
      <c r="N386" s="146">
        <f t="shared" si="97"/>
        <v>0</v>
      </c>
      <c r="O386" s="132">
        <f t="shared" si="85"/>
        <v>1</v>
      </c>
      <c r="P386" s="132" t="b">
        <f t="shared" si="86"/>
        <v>0</v>
      </c>
      <c r="V386" s="146" t="str">
        <f t="shared" si="98"/>
        <v/>
      </c>
    </row>
    <row r="387" spans="1:22" hidden="1">
      <c r="A387" s="146">
        <f t="shared" si="87"/>
        <v>378</v>
      </c>
      <c r="B387" s="149" t="str">
        <f t="shared" si="102"/>
        <v>b</v>
      </c>
      <c r="C387" s="150">
        <f t="shared" si="103"/>
        <v>0</v>
      </c>
      <c r="D387" s="150">
        <f t="shared" si="104"/>
        <v>0</v>
      </c>
      <c r="E387" s="135">
        <f t="shared" si="88"/>
        <v>0</v>
      </c>
      <c r="F387" s="135">
        <f t="shared" si="89"/>
        <v>0</v>
      </c>
      <c r="G387" s="146" t="str">
        <f t="shared" si="90"/>
        <v/>
      </c>
      <c r="H387" s="146">
        <f t="shared" si="91"/>
        <v>0</v>
      </c>
      <c r="I387" s="146" t="str">
        <f t="shared" si="92"/>
        <v>00</v>
      </c>
      <c r="J387" s="146" t="str">
        <f t="shared" si="93"/>
        <v>0</v>
      </c>
      <c r="K387" s="146" t="str">
        <f t="shared" si="94"/>
        <v>b000</v>
      </c>
      <c r="L387" s="146" t="e">
        <f t="shared" si="95"/>
        <v>#NAME?</v>
      </c>
      <c r="M387" s="146" t="str">
        <f t="shared" si="96"/>
        <v/>
      </c>
      <c r="N387" s="146">
        <f t="shared" si="97"/>
        <v>0</v>
      </c>
      <c r="O387" s="132">
        <f t="shared" si="85"/>
        <v>1</v>
      </c>
      <c r="P387" s="132" t="b">
        <f t="shared" si="86"/>
        <v>0</v>
      </c>
      <c r="V387" s="146" t="str">
        <f t="shared" si="98"/>
        <v/>
      </c>
    </row>
    <row r="388" spans="1:22" hidden="1">
      <c r="A388" s="146">
        <f t="shared" si="87"/>
        <v>379</v>
      </c>
      <c r="B388" s="149" t="str">
        <f t="shared" si="102"/>
        <v>b</v>
      </c>
      <c r="C388" s="150">
        <f t="shared" si="103"/>
        <v>0</v>
      </c>
      <c r="D388" s="150">
        <f t="shared" si="104"/>
        <v>0</v>
      </c>
      <c r="E388" s="135">
        <f t="shared" si="88"/>
        <v>0</v>
      </c>
      <c r="F388" s="135">
        <f t="shared" si="89"/>
        <v>0</v>
      </c>
      <c r="G388" s="146" t="str">
        <f t="shared" si="90"/>
        <v/>
      </c>
      <c r="H388" s="146">
        <f t="shared" si="91"/>
        <v>0</v>
      </c>
      <c r="I388" s="146" t="str">
        <f t="shared" si="92"/>
        <v>00</v>
      </c>
      <c r="J388" s="146" t="str">
        <f t="shared" si="93"/>
        <v>0</v>
      </c>
      <c r="K388" s="146" t="str">
        <f t="shared" si="94"/>
        <v>b000</v>
      </c>
      <c r="L388" s="146" t="e">
        <f t="shared" si="95"/>
        <v>#NAME?</v>
      </c>
      <c r="M388" s="146" t="str">
        <f t="shared" si="96"/>
        <v/>
      </c>
      <c r="N388" s="146">
        <f t="shared" si="97"/>
        <v>0</v>
      </c>
      <c r="O388" s="132">
        <f t="shared" si="85"/>
        <v>1</v>
      </c>
      <c r="P388" s="132" t="b">
        <f t="shared" si="86"/>
        <v>0</v>
      </c>
      <c r="V388" s="146" t="str">
        <f t="shared" si="98"/>
        <v/>
      </c>
    </row>
    <row r="389" spans="1:22" hidden="1">
      <c r="A389" s="146">
        <f t="shared" si="87"/>
        <v>380</v>
      </c>
      <c r="B389" s="149" t="str">
        <f t="shared" si="102"/>
        <v>b</v>
      </c>
      <c r="C389" s="150">
        <f t="shared" si="103"/>
        <v>0</v>
      </c>
      <c r="D389" s="150">
        <f t="shared" si="104"/>
        <v>0</v>
      </c>
      <c r="E389" s="135">
        <f t="shared" si="88"/>
        <v>0</v>
      </c>
      <c r="F389" s="135">
        <f t="shared" si="89"/>
        <v>0</v>
      </c>
      <c r="G389" s="146" t="str">
        <f t="shared" si="90"/>
        <v/>
      </c>
      <c r="H389" s="146">
        <f t="shared" si="91"/>
        <v>0</v>
      </c>
      <c r="I389" s="146" t="str">
        <f t="shared" si="92"/>
        <v>00</v>
      </c>
      <c r="J389" s="146" t="str">
        <f t="shared" si="93"/>
        <v>0</v>
      </c>
      <c r="K389" s="146" t="str">
        <f t="shared" si="94"/>
        <v>b000</v>
      </c>
      <c r="L389" s="146" t="e">
        <f t="shared" si="95"/>
        <v>#NAME?</v>
      </c>
      <c r="M389" s="146" t="str">
        <f t="shared" si="96"/>
        <v/>
      </c>
      <c r="N389" s="146">
        <f t="shared" si="97"/>
        <v>0</v>
      </c>
      <c r="O389" s="132">
        <f t="shared" si="85"/>
        <v>1</v>
      </c>
      <c r="P389" s="132" t="b">
        <f t="shared" si="86"/>
        <v>0</v>
      </c>
      <c r="V389" s="146" t="str">
        <f t="shared" si="98"/>
        <v/>
      </c>
    </row>
    <row r="390" spans="1:22" hidden="1">
      <c r="A390" s="146">
        <f t="shared" si="87"/>
        <v>381</v>
      </c>
      <c r="B390" s="149" t="str">
        <f t="shared" si="102"/>
        <v>b</v>
      </c>
      <c r="C390" s="150">
        <f t="shared" si="103"/>
        <v>0</v>
      </c>
      <c r="D390" s="150">
        <f t="shared" si="104"/>
        <v>0</v>
      </c>
      <c r="E390" s="135">
        <f t="shared" si="88"/>
        <v>0</v>
      </c>
      <c r="F390" s="135">
        <f t="shared" si="89"/>
        <v>0</v>
      </c>
      <c r="G390" s="146" t="str">
        <f t="shared" si="90"/>
        <v/>
      </c>
      <c r="H390" s="146">
        <f t="shared" si="91"/>
        <v>0</v>
      </c>
      <c r="I390" s="146" t="str">
        <f t="shared" si="92"/>
        <v>00</v>
      </c>
      <c r="J390" s="146" t="str">
        <f t="shared" si="93"/>
        <v>0</v>
      </c>
      <c r="K390" s="146" t="str">
        <f t="shared" si="94"/>
        <v>b000</v>
      </c>
      <c r="L390" s="146" t="e">
        <f t="shared" si="95"/>
        <v>#NAME?</v>
      </c>
      <c r="M390" s="146" t="str">
        <f t="shared" si="96"/>
        <v/>
      </c>
      <c r="N390" s="146">
        <f t="shared" si="97"/>
        <v>0</v>
      </c>
      <c r="O390" s="132">
        <f t="shared" si="85"/>
        <v>1</v>
      </c>
      <c r="P390" s="132" t="b">
        <f t="shared" si="86"/>
        <v>0</v>
      </c>
      <c r="V390" s="146" t="str">
        <f t="shared" si="98"/>
        <v/>
      </c>
    </row>
    <row r="391" spans="1:22" hidden="1">
      <c r="A391" s="146">
        <f t="shared" si="87"/>
        <v>382</v>
      </c>
      <c r="B391" s="149" t="str">
        <f t="shared" si="102"/>
        <v>b</v>
      </c>
      <c r="C391" s="150">
        <f t="shared" si="103"/>
        <v>0</v>
      </c>
      <c r="D391" s="150">
        <f t="shared" si="104"/>
        <v>0</v>
      </c>
      <c r="E391" s="135">
        <f t="shared" si="88"/>
        <v>0</v>
      </c>
      <c r="F391" s="135">
        <f t="shared" si="89"/>
        <v>0</v>
      </c>
      <c r="G391" s="146" t="str">
        <f t="shared" si="90"/>
        <v/>
      </c>
      <c r="H391" s="146">
        <f t="shared" si="91"/>
        <v>0</v>
      </c>
      <c r="I391" s="146" t="str">
        <f t="shared" si="92"/>
        <v>00</v>
      </c>
      <c r="J391" s="146" t="str">
        <f t="shared" si="93"/>
        <v>0</v>
      </c>
      <c r="K391" s="146" t="str">
        <f t="shared" si="94"/>
        <v>b000</v>
      </c>
      <c r="L391" s="146" t="e">
        <f t="shared" si="95"/>
        <v>#NAME?</v>
      </c>
      <c r="M391" s="146" t="str">
        <f t="shared" si="96"/>
        <v/>
      </c>
      <c r="N391" s="146">
        <f t="shared" si="97"/>
        <v>0</v>
      </c>
      <c r="O391" s="132">
        <f t="shared" si="85"/>
        <v>1</v>
      </c>
      <c r="P391" s="132" t="b">
        <f t="shared" si="86"/>
        <v>0</v>
      </c>
      <c r="V391" s="146" t="str">
        <f t="shared" si="98"/>
        <v/>
      </c>
    </row>
    <row r="392" spans="1:22" hidden="1">
      <c r="A392" s="146">
        <f t="shared" si="87"/>
        <v>383</v>
      </c>
      <c r="B392" s="149" t="str">
        <f t="shared" si="102"/>
        <v>b</v>
      </c>
      <c r="C392" s="150">
        <f t="shared" si="103"/>
        <v>0</v>
      </c>
      <c r="D392" s="150">
        <f t="shared" si="104"/>
        <v>0</v>
      </c>
      <c r="E392" s="135">
        <f t="shared" si="88"/>
        <v>0</v>
      </c>
      <c r="F392" s="135">
        <f t="shared" si="89"/>
        <v>0</v>
      </c>
      <c r="G392" s="146" t="str">
        <f t="shared" si="90"/>
        <v/>
      </c>
      <c r="H392" s="146">
        <f t="shared" si="91"/>
        <v>0</v>
      </c>
      <c r="I392" s="146" t="str">
        <f t="shared" si="92"/>
        <v>00</v>
      </c>
      <c r="J392" s="146" t="str">
        <f t="shared" si="93"/>
        <v>0</v>
      </c>
      <c r="K392" s="146" t="str">
        <f t="shared" si="94"/>
        <v>b000</v>
      </c>
      <c r="L392" s="146" t="e">
        <f t="shared" si="95"/>
        <v>#NAME?</v>
      </c>
      <c r="M392" s="146" t="str">
        <f t="shared" si="96"/>
        <v/>
      </c>
      <c r="N392" s="146">
        <f t="shared" si="97"/>
        <v>0</v>
      </c>
      <c r="O392" s="132">
        <f t="shared" si="85"/>
        <v>1</v>
      </c>
      <c r="P392" s="132" t="b">
        <f t="shared" si="86"/>
        <v>0</v>
      </c>
      <c r="V392" s="146" t="str">
        <f t="shared" si="98"/>
        <v/>
      </c>
    </row>
    <row r="393" spans="1:22" hidden="1">
      <c r="A393" s="146">
        <f t="shared" si="87"/>
        <v>384</v>
      </c>
      <c r="B393" s="149" t="str">
        <f t="shared" si="102"/>
        <v>b</v>
      </c>
      <c r="C393" s="150">
        <f t="shared" si="103"/>
        <v>0</v>
      </c>
      <c r="D393" s="150">
        <f t="shared" si="104"/>
        <v>0</v>
      </c>
      <c r="E393" s="135">
        <f t="shared" si="88"/>
        <v>0</v>
      </c>
      <c r="F393" s="135">
        <f t="shared" si="89"/>
        <v>0</v>
      </c>
      <c r="G393" s="146" t="str">
        <f t="shared" si="90"/>
        <v/>
      </c>
      <c r="H393" s="146">
        <f t="shared" si="91"/>
        <v>0</v>
      </c>
      <c r="I393" s="146" t="str">
        <f t="shared" si="92"/>
        <v>00</v>
      </c>
      <c r="J393" s="146" t="str">
        <f t="shared" si="93"/>
        <v>0</v>
      </c>
      <c r="K393" s="146" t="str">
        <f t="shared" si="94"/>
        <v>b000</v>
      </c>
      <c r="L393" s="146" t="e">
        <f t="shared" si="95"/>
        <v>#NAME?</v>
      </c>
      <c r="M393" s="146" t="str">
        <f t="shared" si="96"/>
        <v/>
      </c>
      <c r="N393" s="146">
        <f t="shared" si="97"/>
        <v>0</v>
      </c>
      <c r="O393" s="132">
        <f t="shared" si="85"/>
        <v>1</v>
      </c>
      <c r="P393" s="132" t="b">
        <f t="shared" si="86"/>
        <v>0</v>
      </c>
      <c r="V393" s="146" t="str">
        <f t="shared" si="98"/>
        <v/>
      </c>
    </row>
    <row r="394" spans="1:22" hidden="1">
      <c r="A394" s="146">
        <f t="shared" si="87"/>
        <v>385</v>
      </c>
      <c r="B394" s="149" t="str">
        <f t="shared" si="102"/>
        <v>b</v>
      </c>
      <c r="C394" s="150">
        <f t="shared" si="103"/>
        <v>0</v>
      </c>
      <c r="D394" s="150">
        <f t="shared" si="104"/>
        <v>0</v>
      </c>
      <c r="E394" s="135">
        <f t="shared" si="88"/>
        <v>0</v>
      </c>
      <c r="F394" s="135">
        <f t="shared" si="89"/>
        <v>0</v>
      </c>
      <c r="G394" s="146" t="str">
        <f t="shared" si="90"/>
        <v/>
      </c>
      <c r="H394" s="146">
        <f t="shared" si="91"/>
        <v>0</v>
      </c>
      <c r="I394" s="146" t="str">
        <f t="shared" si="92"/>
        <v>00</v>
      </c>
      <c r="J394" s="146" t="str">
        <f t="shared" si="93"/>
        <v>0</v>
      </c>
      <c r="K394" s="146" t="str">
        <f t="shared" si="94"/>
        <v>b000</v>
      </c>
      <c r="L394" s="146" t="e">
        <f t="shared" si="95"/>
        <v>#NAME?</v>
      </c>
      <c r="M394" s="146" t="str">
        <f t="shared" si="96"/>
        <v/>
      </c>
      <c r="N394" s="146">
        <f t="shared" si="97"/>
        <v>0</v>
      </c>
      <c r="O394" s="132">
        <f t="shared" ref="O394:O409" si="105">IF(B394="A",MATCH(C394,ﾁｰﾑA番号表,0),IF(B394="b",MATCH(C394,ﾁｰﾑB番号表,0),""))</f>
        <v>1</v>
      </c>
      <c r="P394" s="132" t="b">
        <f t="shared" si="86"/>
        <v>0</v>
      </c>
      <c r="V394" s="146" t="str">
        <f t="shared" si="98"/>
        <v/>
      </c>
    </row>
    <row r="395" spans="1:22" hidden="1">
      <c r="A395" s="146">
        <f t="shared" si="87"/>
        <v>386</v>
      </c>
      <c r="B395" s="149" t="str">
        <f t="shared" si="102"/>
        <v>b</v>
      </c>
      <c r="C395" s="150">
        <f t="shared" si="103"/>
        <v>0</v>
      </c>
      <c r="D395" s="150">
        <f t="shared" si="104"/>
        <v>0</v>
      </c>
      <c r="E395" s="135">
        <f t="shared" si="88"/>
        <v>0</v>
      </c>
      <c r="F395" s="135">
        <f t="shared" si="89"/>
        <v>0</v>
      </c>
      <c r="G395" s="146" t="str">
        <f t="shared" si="90"/>
        <v/>
      </c>
      <c r="H395" s="146">
        <f t="shared" si="91"/>
        <v>0</v>
      </c>
      <c r="I395" s="146" t="str">
        <f t="shared" si="92"/>
        <v>00</v>
      </c>
      <c r="J395" s="146" t="str">
        <f t="shared" si="93"/>
        <v>0</v>
      </c>
      <c r="K395" s="146" t="str">
        <f t="shared" si="94"/>
        <v>b000</v>
      </c>
      <c r="L395" s="146" t="e">
        <f t="shared" si="95"/>
        <v>#NAME?</v>
      </c>
      <c r="M395" s="146" t="str">
        <f t="shared" si="96"/>
        <v/>
      </c>
      <c r="N395" s="146">
        <f t="shared" si="97"/>
        <v>0</v>
      </c>
      <c r="O395" s="132">
        <f t="shared" si="105"/>
        <v>1</v>
      </c>
      <c r="P395" s="132" t="b">
        <f t="shared" ref="P395:P409" si="106">ISNA(O395)</f>
        <v>0</v>
      </c>
      <c r="V395" s="146" t="str">
        <f t="shared" si="98"/>
        <v/>
      </c>
    </row>
    <row r="396" spans="1:22" hidden="1">
      <c r="A396" s="146">
        <f t="shared" ref="A396:A409" si="107">IF(B396="",A395+1,IF(F396=F395,A395+1,1))</f>
        <v>387</v>
      </c>
      <c r="B396" s="149" t="str">
        <f t="shared" si="102"/>
        <v>b</v>
      </c>
      <c r="C396" s="150">
        <f t="shared" si="103"/>
        <v>0</v>
      </c>
      <c r="D396" s="150">
        <f t="shared" si="104"/>
        <v>0</v>
      </c>
      <c r="E396" s="135">
        <f t="shared" ref="E396:E409" si="108">IF(B396="","",E395)</f>
        <v>0</v>
      </c>
      <c r="F396" s="135">
        <f t="shared" ref="F396:F409" si="109">IF(B396="","",F395)</f>
        <v>0</v>
      </c>
      <c r="G396" s="146" t="str">
        <f t="shared" ref="G396:G409" si="110">IF(C396="","",IF(AND(B396="a",D396&lt;4),G395+D396,G395))</f>
        <v/>
      </c>
      <c r="H396" s="146">
        <f t="shared" ref="H396:H409" si="111">IF(B396="","",IF(AND(B396="b",D396&lt;4),H395+D396,H395))</f>
        <v>0</v>
      </c>
      <c r="I396" s="146" t="str">
        <f t="shared" ref="I396:I409" si="112">IF(B396="","",IF(C396&lt;10,"0"&amp;FIXED(C396,0,0),FIXED(C396,0,0)))</f>
        <v>00</v>
      </c>
      <c r="J396" s="146" t="str">
        <f t="shared" ref="J396:J409" si="113">IF(B396="","",IF(D396&gt;3,D396,FIXED(D396,0,0)))</f>
        <v>0</v>
      </c>
      <c r="K396" s="146" t="str">
        <f t="shared" ref="K396:K409" si="114">B396&amp;I396&amp;J396</f>
        <v>b000</v>
      </c>
      <c r="L396" s="146" t="e">
        <f t="shared" ref="L396:L409" si="115">IF(B396="","",IF(F396&lt;5,競技時間*(F396-1)+(競技時間-E396),競技時間*4+延長時間*(F396-5)+(延長時間-E396)))</f>
        <v>#NAME?</v>
      </c>
      <c r="M396" s="146" t="str">
        <f t="shared" ref="M396:M409" si="116">G396</f>
        <v/>
      </c>
      <c r="N396" s="146">
        <f t="shared" ref="N396:N409" si="117">H396</f>
        <v>0</v>
      </c>
      <c r="O396" s="132">
        <f t="shared" si="105"/>
        <v>1</v>
      </c>
      <c r="P396" s="132" t="b">
        <f t="shared" si="106"/>
        <v>0</v>
      </c>
      <c r="V396" s="146" t="str">
        <f t="shared" ref="V396:V409" si="118">IF(R396="","",IF(AND(Q396="a",S396&lt;4),V395+S396,V395))</f>
        <v/>
      </c>
    </row>
    <row r="397" spans="1:22" hidden="1">
      <c r="A397" s="146">
        <f t="shared" si="107"/>
        <v>388</v>
      </c>
      <c r="B397" s="149" t="str">
        <f t="shared" si="102"/>
        <v>b</v>
      </c>
      <c r="C397" s="150">
        <f t="shared" si="103"/>
        <v>0</v>
      </c>
      <c r="D397" s="150">
        <f t="shared" si="104"/>
        <v>0</v>
      </c>
      <c r="E397" s="135">
        <f t="shared" si="108"/>
        <v>0</v>
      </c>
      <c r="F397" s="135">
        <f t="shared" si="109"/>
        <v>0</v>
      </c>
      <c r="G397" s="146" t="str">
        <f t="shared" si="110"/>
        <v/>
      </c>
      <c r="H397" s="146">
        <f t="shared" si="111"/>
        <v>0</v>
      </c>
      <c r="I397" s="146" t="str">
        <f t="shared" si="112"/>
        <v>00</v>
      </c>
      <c r="J397" s="146" t="str">
        <f t="shared" si="113"/>
        <v>0</v>
      </c>
      <c r="K397" s="146" t="str">
        <f t="shared" si="114"/>
        <v>b000</v>
      </c>
      <c r="L397" s="146" t="e">
        <f t="shared" si="115"/>
        <v>#NAME?</v>
      </c>
      <c r="M397" s="146" t="str">
        <f t="shared" si="116"/>
        <v/>
      </c>
      <c r="N397" s="146">
        <f t="shared" si="117"/>
        <v>0</v>
      </c>
      <c r="O397" s="132">
        <f t="shared" si="105"/>
        <v>1</v>
      </c>
      <c r="P397" s="132" t="b">
        <f t="shared" si="106"/>
        <v>0</v>
      </c>
      <c r="V397" s="146" t="str">
        <f t="shared" si="118"/>
        <v/>
      </c>
    </row>
    <row r="398" spans="1:22" hidden="1">
      <c r="A398" s="146">
        <f t="shared" si="107"/>
        <v>389</v>
      </c>
      <c r="B398" s="149" t="str">
        <f t="shared" si="102"/>
        <v>b</v>
      </c>
      <c r="C398" s="150">
        <f t="shared" si="103"/>
        <v>0</v>
      </c>
      <c r="D398" s="150">
        <f t="shared" si="104"/>
        <v>0</v>
      </c>
      <c r="E398" s="135">
        <f t="shared" si="108"/>
        <v>0</v>
      </c>
      <c r="F398" s="135">
        <f t="shared" si="109"/>
        <v>0</v>
      </c>
      <c r="G398" s="146" t="str">
        <f t="shared" si="110"/>
        <v/>
      </c>
      <c r="H398" s="146">
        <f t="shared" si="111"/>
        <v>0</v>
      </c>
      <c r="I398" s="146" t="str">
        <f t="shared" si="112"/>
        <v>00</v>
      </c>
      <c r="J398" s="146" t="str">
        <f t="shared" si="113"/>
        <v>0</v>
      </c>
      <c r="K398" s="146" t="str">
        <f t="shared" si="114"/>
        <v>b000</v>
      </c>
      <c r="L398" s="146" t="e">
        <f t="shared" si="115"/>
        <v>#NAME?</v>
      </c>
      <c r="M398" s="146" t="str">
        <f t="shared" si="116"/>
        <v/>
      </c>
      <c r="N398" s="146">
        <f t="shared" si="117"/>
        <v>0</v>
      </c>
      <c r="O398" s="132">
        <f t="shared" si="105"/>
        <v>1</v>
      </c>
      <c r="P398" s="132" t="b">
        <f t="shared" si="106"/>
        <v>0</v>
      </c>
      <c r="V398" s="146" t="str">
        <f t="shared" si="118"/>
        <v/>
      </c>
    </row>
    <row r="399" spans="1:22" hidden="1">
      <c r="A399" s="146">
        <f t="shared" si="107"/>
        <v>390</v>
      </c>
      <c r="B399" s="149" t="str">
        <f t="shared" si="102"/>
        <v>b</v>
      </c>
      <c r="C399" s="150">
        <f t="shared" si="103"/>
        <v>0</v>
      </c>
      <c r="D399" s="150">
        <f t="shared" si="104"/>
        <v>0</v>
      </c>
      <c r="E399" s="135">
        <f t="shared" si="108"/>
        <v>0</v>
      </c>
      <c r="F399" s="135">
        <f t="shared" si="109"/>
        <v>0</v>
      </c>
      <c r="G399" s="146" t="str">
        <f t="shared" si="110"/>
        <v/>
      </c>
      <c r="H399" s="146">
        <f t="shared" si="111"/>
        <v>0</v>
      </c>
      <c r="I399" s="146" t="str">
        <f t="shared" si="112"/>
        <v>00</v>
      </c>
      <c r="J399" s="146" t="str">
        <f t="shared" si="113"/>
        <v>0</v>
      </c>
      <c r="K399" s="146" t="str">
        <f t="shared" si="114"/>
        <v>b000</v>
      </c>
      <c r="L399" s="146" t="e">
        <f t="shared" si="115"/>
        <v>#NAME?</v>
      </c>
      <c r="M399" s="146" t="str">
        <f t="shared" si="116"/>
        <v/>
      </c>
      <c r="N399" s="146">
        <f t="shared" si="117"/>
        <v>0</v>
      </c>
      <c r="O399" s="132">
        <f t="shared" si="105"/>
        <v>1</v>
      </c>
      <c r="P399" s="132" t="b">
        <f t="shared" si="106"/>
        <v>0</v>
      </c>
      <c r="V399" s="146" t="str">
        <f t="shared" si="118"/>
        <v/>
      </c>
    </row>
    <row r="400" spans="1:22" hidden="1">
      <c r="A400" s="146">
        <f t="shared" si="107"/>
        <v>391</v>
      </c>
      <c r="B400" s="149" t="str">
        <f t="shared" si="102"/>
        <v>b</v>
      </c>
      <c r="C400" s="150">
        <f t="shared" si="103"/>
        <v>0</v>
      </c>
      <c r="D400" s="150">
        <f t="shared" si="104"/>
        <v>0</v>
      </c>
      <c r="E400" s="135">
        <f t="shared" si="108"/>
        <v>0</v>
      </c>
      <c r="F400" s="135">
        <f t="shared" si="109"/>
        <v>0</v>
      </c>
      <c r="G400" s="146" t="str">
        <f t="shared" si="110"/>
        <v/>
      </c>
      <c r="H400" s="146">
        <f t="shared" si="111"/>
        <v>0</v>
      </c>
      <c r="I400" s="146" t="str">
        <f t="shared" si="112"/>
        <v>00</v>
      </c>
      <c r="J400" s="146" t="str">
        <f t="shared" si="113"/>
        <v>0</v>
      </c>
      <c r="K400" s="146" t="str">
        <f t="shared" si="114"/>
        <v>b000</v>
      </c>
      <c r="L400" s="146" t="e">
        <f t="shared" si="115"/>
        <v>#NAME?</v>
      </c>
      <c r="M400" s="146" t="str">
        <f t="shared" si="116"/>
        <v/>
      </c>
      <c r="N400" s="146">
        <f t="shared" si="117"/>
        <v>0</v>
      </c>
      <c r="O400" s="132">
        <f t="shared" si="105"/>
        <v>1</v>
      </c>
      <c r="P400" s="132" t="b">
        <f t="shared" si="106"/>
        <v>0</v>
      </c>
      <c r="V400" s="146" t="str">
        <f t="shared" si="118"/>
        <v/>
      </c>
    </row>
    <row r="401" spans="1:22" hidden="1">
      <c r="A401" s="146">
        <f t="shared" si="107"/>
        <v>392</v>
      </c>
      <c r="B401" s="149" t="str">
        <f t="shared" si="102"/>
        <v>b</v>
      </c>
      <c r="C401" s="150">
        <f t="shared" si="103"/>
        <v>0</v>
      </c>
      <c r="D401" s="150">
        <f t="shared" si="104"/>
        <v>0</v>
      </c>
      <c r="E401" s="135">
        <f t="shared" si="108"/>
        <v>0</v>
      </c>
      <c r="F401" s="135">
        <f t="shared" si="109"/>
        <v>0</v>
      </c>
      <c r="G401" s="146" t="str">
        <f t="shared" si="110"/>
        <v/>
      </c>
      <c r="H401" s="146">
        <f t="shared" si="111"/>
        <v>0</v>
      </c>
      <c r="I401" s="146" t="str">
        <f t="shared" si="112"/>
        <v>00</v>
      </c>
      <c r="J401" s="146" t="str">
        <f t="shared" si="113"/>
        <v>0</v>
      </c>
      <c r="K401" s="146" t="str">
        <f t="shared" si="114"/>
        <v>b000</v>
      </c>
      <c r="L401" s="146" t="e">
        <f t="shared" si="115"/>
        <v>#NAME?</v>
      </c>
      <c r="M401" s="146" t="str">
        <f t="shared" si="116"/>
        <v/>
      </c>
      <c r="N401" s="146">
        <f t="shared" si="117"/>
        <v>0</v>
      </c>
      <c r="O401" s="132">
        <f t="shared" si="105"/>
        <v>1</v>
      </c>
      <c r="P401" s="132" t="b">
        <f t="shared" si="106"/>
        <v>0</v>
      </c>
      <c r="V401" s="146" t="str">
        <f t="shared" si="118"/>
        <v/>
      </c>
    </row>
    <row r="402" spans="1:22" hidden="1">
      <c r="A402" s="146">
        <f t="shared" si="107"/>
        <v>393</v>
      </c>
      <c r="B402" s="149" t="str">
        <f t="shared" ref="B402:D409" si="119">S202</f>
        <v>b</v>
      </c>
      <c r="C402" s="150">
        <f t="shared" si="119"/>
        <v>0</v>
      </c>
      <c r="D402" s="150">
        <f t="shared" si="119"/>
        <v>0</v>
      </c>
      <c r="E402" s="135">
        <f t="shared" si="108"/>
        <v>0</v>
      </c>
      <c r="F402" s="135">
        <f t="shared" si="109"/>
        <v>0</v>
      </c>
      <c r="G402" s="146" t="str">
        <f t="shared" si="110"/>
        <v/>
      </c>
      <c r="H402" s="146">
        <f t="shared" si="111"/>
        <v>0</v>
      </c>
      <c r="I402" s="146" t="str">
        <f t="shared" si="112"/>
        <v>00</v>
      </c>
      <c r="J402" s="146" t="str">
        <f t="shared" si="113"/>
        <v>0</v>
      </c>
      <c r="K402" s="146" t="str">
        <f t="shared" si="114"/>
        <v>b000</v>
      </c>
      <c r="L402" s="146" t="e">
        <f t="shared" si="115"/>
        <v>#NAME?</v>
      </c>
      <c r="M402" s="146" t="str">
        <f t="shared" si="116"/>
        <v/>
      </c>
      <c r="N402" s="146">
        <f t="shared" si="117"/>
        <v>0</v>
      </c>
      <c r="O402" s="132">
        <f t="shared" si="105"/>
        <v>1</v>
      </c>
      <c r="P402" s="132" t="b">
        <f t="shared" si="106"/>
        <v>0</v>
      </c>
      <c r="V402" s="146" t="str">
        <f t="shared" si="118"/>
        <v/>
      </c>
    </row>
    <row r="403" spans="1:22" hidden="1">
      <c r="A403" s="146">
        <f t="shared" si="107"/>
        <v>394</v>
      </c>
      <c r="B403" s="149" t="str">
        <f t="shared" si="119"/>
        <v>b</v>
      </c>
      <c r="C403" s="150">
        <f t="shared" si="119"/>
        <v>0</v>
      </c>
      <c r="D403" s="150">
        <f t="shared" si="119"/>
        <v>0</v>
      </c>
      <c r="E403" s="135">
        <f t="shared" si="108"/>
        <v>0</v>
      </c>
      <c r="F403" s="135">
        <f t="shared" si="109"/>
        <v>0</v>
      </c>
      <c r="G403" s="146" t="str">
        <f t="shared" si="110"/>
        <v/>
      </c>
      <c r="H403" s="146">
        <f t="shared" si="111"/>
        <v>0</v>
      </c>
      <c r="I403" s="146" t="str">
        <f t="shared" si="112"/>
        <v>00</v>
      </c>
      <c r="J403" s="146" t="str">
        <f t="shared" si="113"/>
        <v>0</v>
      </c>
      <c r="K403" s="146" t="str">
        <f t="shared" si="114"/>
        <v>b000</v>
      </c>
      <c r="L403" s="146" t="e">
        <f t="shared" si="115"/>
        <v>#NAME?</v>
      </c>
      <c r="M403" s="146" t="str">
        <f t="shared" si="116"/>
        <v/>
      </c>
      <c r="N403" s="146">
        <f t="shared" si="117"/>
        <v>0</v>
      </c>
      <c r="O403" s="132">
        <f t="shared" si="105"/>
        <v>1</v>
      </c>
      <c r="P403" s="132" t="b">
        <f t="shared" si="106"/>
        <v>0</v>
      </c>
      <c r="V403" s="146" t="str">
        <f t="shared" si="118"/>
        <v/>
      </c>
    </row>
    <row r="404" spans="1:22" hidden="1">
      <c r="A404" s="146">
        <f t="shared" si="107"/>
        <v>395</v>
      </c>
      <c r="B404" s="149" t="str">
        <f t="shared" si="119"/>
        <v>b</v>
      </c>
      <c r="C404" s="150">
        <f t="shared" si="119"/>
        <v>0</v>
      </c>
      <c r="D404" s="150">
        <f t="shared" si="119"/>
        <v>0</v>
      </c>
      <c r="E404" s="135">
        <f t="shared" si="108"/>
        <v>0</v>
      </c>
      <c r="F404" s="135">
        <f t="shared" si="109"/>
        <v>0</v>
      </c>
      <c r="G404" s="146" t="str">
        <f t="shared" si="110"/>
        <v/>
      </c>
      <c r="H404" s="146">
        <f t="shared" si="111"/>
        <v>0</v>
      </c>
      <c r="I404" s="146" t="str">
        <f t="shared" si="112"/>
        <v>00</v>
      </c>
      <c r="J404" s="146" t="str">
        <f t="shared" si="113"/>
        <v>0</v>
      </c>
      <c r="K404" s="146" t="str">
        <f t="shared" si="114"/>
        <v>b000</v>
      </c>
      <c r="L404" s="146" t="e">
        <f t="shared" si="115"/>
        <v>#NAME?</v>
      </c>
      <c r="M404" s="146" t="str">
        <f t="shared" si="116"/>
        <v/>
      </c>
      <c r="N404" s="146">
        <f t="shared" si="117"/>
        <v>0</v>
      </c>
      <c r="O404" s="132">
        <f t="shared" si="105"/>
        <v>1</v>
      </c>
      <c r="P404" s="132" t="b">
        <f t="shared" si="106"/>
        <v>0</v>
      </c>
      <c r="V404" s="146" t="str">
        <f t="shared" si="118"/>
        <v/>
      </c>
    </row>
    <row r="405" spans="1:22" hidden="1">
      <c r="A405" s="146">
        <f t="shared" si="107"/>
        <v>396</v>
      </c>
      <c r="B405" s="149" t="str">
        <f t="shared" si="119"/>
        <v>b</v>
      </c>
      <c r="C405" s="150">
        <f t="shared" si="119"/>
        <v>0</v>
      </c>
      <c r="D405" s="150">
        <f t="shared" si="119"/>
        <v>0</v>
      </c>
      <c r="E405" s="135">
        <f t="shared" si="108"/>
        <v>0</v>
      </c>
      <c r="F405" s="135">
        <f t="shared" si="109"/>
        <v>0</v>
      </c>
      <c r="G405" s="146" t="str">
        <f t="shared" si="110"/>
        <v/>
      </c>
      <c r="H405" s="146">
        <f t="shared" si="111"/>
        <v>0</v>
      </c>
      <c r="I405" s="146" t="str">
        <f t="shared" si="112"/>
        <v>00</v>
      </c>
      <c r="J405" s="146" t="str">
        <f t="shared" si="113"/>
        <v>0</v>
      </c>
      <c r="K405" s="146" t="str">
        <f t="shared" si="114"/>
        <v>b000</v>
      </c>
      <c r="L405" s="146" t="e">
        <f t="shared" si="115"/>
        <v>#NAME?</v>
      </c>
      <c r="M405" s="146" t="str">
        <f t="shared" si="116"/>
        <v/>
      </c>
      <c r="N405" s="146">
        <f t="shared" si="117"/>
        <v>0</v>
      </c>
      <c r="O405" s="132">
        <f t="shared" si="105"/>
        <v>1</v>
      </c>
      <c r="P405" s="132" t="b">
        <f t="shared" si="106"/>
        <v>0</v>
      </c>
      <c r="V405" s="146" t="str">
        <f t="shared" si="118"/>
        <v/>
      </c>
    </row>
    <row r="406" spans="1:22" hidden="1">
      <c r="A406" s="146">
        <f t="shared" si="107"/>
        <v>397</v>
      </c>
      <c r="B406" s="149" t="str">
        <f t="shared" si="119"/>
        <v>b</v>
      </c>
      <c r="C406" s="150">
        <f t="shared" si="119"/>
        <v>0</v>
      </c>
      <c r="D406" s="150">
        <f t="shared" si="119"/>
        <v>0</v>
      </c>
      <c r="E406" s="135">
        <f t="shared" si="108"/>
        <v>0</v>
      </c>
      <c r="F406" s="135">
        <f t="shared" si="109"/>
        <v>0</v>
      </c>
      <c r="G406" s="146" t="str">
        <f t="shared" si="110"/>
        <v/>
      </c>
      <c r="H406" s="146">
        <f t="shared" si="111"/>
        <v>0</v>
      </c>
      <c r="I406" s="146" t="str">
        <f t="shared" si="112"/>
        <v>00</v>
      </c>
      <c r="J406" s="146" t="str">
        <f t="shared" si="113"/>
        <v>0</v>
      </c>
      <c r="K406" s="146" t="str">
        <f t="shared" si="114"/>
        <v>b000</v>
      </c>
      <c r="L406" s="146" t="e">
        <f t="shared" si="115"/>
        <v>#NAME?</v>
      </c>
      <c r="M406" s="146" t="str">
        <f t="shared" si="116"/>
        <v/>
      </c>
      <c r="N406" s="146">
        <f t="shared" si="117"/>
        <v>0</v>
      </c>
      <c r="O406" s="132">
        <f t="shared" si="105"/>
        <v>1</v>
      </c>
      <c r="P406" s="132" t="b">
        <f t="shared" si="106"/>
        <v>0</v>
      </c>
      <c r="V406" s="146" t="str">
        <f t="shared" si="118"/>
        <v/>
      </c>
    </row>
    <row r="407" spans="1:22" hidden="1">
      <c r="A407" s="146">
        <f t="shared" si="107"/>
        <v>398</v>
      </c>
      <c r="B407" s="149" t="str">
        <f t="shared" si="119"/>
        <v>b</v>
      </c>
      <c r="C407" s="150">
        <f t="shared" si="119"/>
        <v>0</v>
      </c>
      <c r="D407" s="150">
        <f t="shared" si="119"/>
        <v>0</v>
      </c>
      <c r="E407" s="135">
        <f t="shared" si="108"/>
        <v>0</v>
      </c>
      <c r="F407" s="135">
        <f t="shared" si="109"/>
        <v>0</v>
      </c>
      <c r="G407" s="146" t="str">
        <f t="shared" si="110"/>
        <v/>
      </c>
      <c r="H407" s="146">
        <f t="shared" si="111"/>
        <v>0</v>
      </c>
      <c r="I407" s="146" t="str">
        <f t="shared" si="112"/>
        <v>00</v>
      </c>
      <c r="J407" s="146" t="str">
        <f t="shared" si="113"/>
        <v>0</v>
      </c>
      <c r="K407" s="146" t="str">
        <f t="shared" si="114"/>
        <v>b000</v>
      </c>
      <c r="L407" s="146" t="e">
        <f t="shared" si="115"/>
        <v>#NAME?</v>
      </c>
      <c r="M407" s="146" t="str">
        <f t="shared" si="116"/>
        <v/>
      </c>
      <c r="N407" s="146">
        <f t="shared" si="117"/>
        <v>0</v>
      </c>
      <c r="O407" s="132">
        <f t="shared" si="105"/>
        <v>1</v>
      </c>
      <c r="P407" s="132" t="b">
        <f t="shared" si="106"/>
        <v>0</v>
      </c>
      <c r="V407" s="146" t="str">
        <f t="shared" si="118"/>
        <v/>
      </c>
    </row>
    <row r="408" spans="1:22" hidden="1">
      <c r="A408" s="146">
        <f t="shared" si="107"/>
        <v>399</v>
      </c>
      <c r="B408" s="149" t="str">
        <f t="shared" si="119"/>
        <v>b</v>
      </c>
      <c r="C408" s="150">
        <f t="shared" si="119"/>
        <v>0</v>
      </c>
      <c r="D408" s="150">
        <f t="shared" si="119"/>
        <v>0</v>
      </c>
      <c r="E408" s="135">
        <f t="shared" si="108"/>
        <v>0</v>
      </c>
      <c r="F408" s="135">
        <f t="shared" si="109"/>
        <v>0</v>
      </c>
      <c r="G408" s="146" t="str">
        <f t="shared" si="110"/>
        <v/>
      </c>
      <c r="H408" s="146">
        <f t="shared" si="111"/>
        <v>0</v>
      </c>
      <c r="I408" s="146" t="str">
        <f t="shared" si="112"/>
        <v>00</v>
      </c>
      <c r="J408" s="146" t="str">
        <f t="shared" si="113"/>
        <v>0</v>
      </c>
      <c r="K408" s="146" t="str">
        <f t="shared" si="114"/>
        <v>b000</v>
      </c>
      <c r="L408" s="146" t="e">
        <f t="shared" si="115"/>
        <v>#NAME?</v>
      </c>
      <c r="M408" s="146" t="str">
        <f t="shared" si="116"/>
        <v/>
      </c>
      <c r="N408" s="146">
        <f t="shared" si="117"/>
        <v>0</v>
      </c>
      <c r="O408" s="132">
        <f t="shared" si="105"/>
        <v>1</v>
      </c>
      <c r="P408" s="132" t="b">
        <f t="shared" si="106"/>
        <v>0</v>
      </c>
      <c r="V408" s="146" t="str">
        <f t="shared" si="118"/>
        <v/>
      </c>
    </row>
    <row r="409" spans="1:22" hidden="1">
      <c r="A409" s="146">
        <f t="shared" si="107"/>
        <v>400</v>
      </c>
      <c r="B409" s="149" t="str">
        <f t="shared" si="119"/>
        <v>b</v>
      </c>
      <c r="C409" s="150">
        <f t="shared" si="119"/>
        <v>0</v>
      </c>
      <c r="D409" s="150">
        <f t="shared" si="119"/>
        <v>0</v>
      </c>
      <c r="E409" s="135">
        <f t="shared" si="108"/>
        <v>0</v>
      </c>
      <c r="F409" s="135">
        <f t="shared" si="109"/>
        <v>0</v>
      </c>
      <c r="G409" s="146" t="str">
        <f t="shared" si="110"/>
        <v/>
      </c>
      <c r="H409" s="146">
        <f t="shared" si="111"/>
        <v>0</v>
      </c>
      <c r="I409" s="146" t="str">
        <f t="shared" si="112"/>
        <v>00</v>
      </c>
      <c r="J409" s="146" t="str">
        <f t="shared" si="113"/>
        <v>0</v>
      </c>
      <c r="K409" s="146" t="str">
        <f t="shared" si="114"/>
        <v>b000</v>
      </c>
      <c r="L409" s="146" t="e">
        <f t="shared" si="115"/>
        <v>#NAME?</v>
      </c>
      <c r="M409" s="146" t="str">
        <f t="shared" si="116"/>
        <v/>
      </c>
      <c r="N409" s="146">
        <f t="shared" si="117"/>
        <v>0</v>
      </c>
      <c r="O409" s="132">
        <f t="shared" si="105"/>
        <v>1</v>
      </c>
      <c r="P409" s="132" t="b">
        <f t="shared" si="106"/>
        <v>0</v>
      </c>
      <c r="V409" s="146" t="str">
        <f t="shared" si="118"/>
        <v/>
      </c>
    </row>
    <row r="410" spans="1:22" hidden="1"/>
  </sheetData>
  <sheetProtection sheet="1" objects="1" scenarios="1"/>
  <phoneticPr fontId="0"/>
  <conditionalFormatting sqref="C10:C209">
    <cfRule type="expression" dxfId="13" priority="2" stopIfTrue="1">
      <formula>$P10=TRUE</formula>
    </cfRule>
  </conditionalFormatting>
  <conditionalFormatting sqref="T10:T209">
    <cfRule type="expression" dxfId="12" priority="1" stopIfTrue="1">
      <formula>$P210=TRUE</formula>
    </cfRule>
  </conditionalFormatting>
  <printOptions horizontalCentered="1"/>
  <pageMargins left="0.78740157480314965" right="0.78740157480314965" top="0.39370078740157483" bottom="0.39370078740157483" header="0.51181102362204722" footer="0.51181102362204722"/>
  <pageSetup paperSize="9" scale="31"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V103"/>
  <sheetViews>
    <sheetView workbookViewId="0"/>
  </sheetViews>
  <sheetFormatPr defaultColWidth="2.625" defaultRowHeight="13.5"/>
  <cols>
    <col min="1" max="24" width="3.625" style="18" customWidth="1"/>
    <col min="25" max="16384" width="2.625" style="18"/>
  </cols>
  <sheetData>
    <row r="3" spans="1:22">
      <c r="A3" s="13" t="s">
        <v>41</v>
      </c>
      <c r="B3" s="11" t="s">
        <v>2</v>
      </c>
      <c r="C3" s="14" t="s">
        <v>16</v>
      </c>
      <c r="D3" s="14" t="s">
        <v>17</v>
      </c>
      <c r="E3" s="14" t="s">
        <v>18</v>
      </c>
      <c r="F3" s="11" t="s">
        <v>43</v>
      </c>
      <c r="G3" s="11" t="s">
        <v>44</v>
      </c>
      <c r="H3" s="11" t="s">
        <v>41</v>
      </c>
      <c r="I3" s="17"/>
      <c r="J3" s="13" t="s">
        <v>42</v>
      </c>
      <c r="K3" s="11" t="s">
        <v>2</v>
      </c>
      <c r="L3" s="14" t="s">
        <v>16</v>
      </c>
      <c r="M3" s="14" t="s">
        <v>17</v>
      </c>
      <c r="N3" s="14" t="s">
        <v>18</v>
      </c>
      <c r="O3" s="11" t="s">
        <v>43</v>
      </c>
      <c r="P3" s="11" t="s">
        <v>44</v>
      </c>
      <c r="Q3" s="11" t="s">
        <v>41</v>
      </c>
      <c r="U3" s="442" t="s">
        <v>57</v>
      </c>
      <c r="V3" s="443"/>
    </row>
    <row r="4" spans="1:22" ht="13.5" customHeight="1">
      <c r="A4" s="15"/>
      <c r="B4" s="12" t="str">
        <f>IF(入力_1!B9="","",VLOOKUP(入力_1!B9,変換表,2,FALSE))</f>
        <v>04</v>
      </c>
      <c r="C4" s="16">
        <f t="shared" ref="C4:H19" si="0">COUNTIF(イベント記録欄,$A$3&amp;$B4&amp;C$3)</f>
        <v>0</v>
      </c>
      <c r="D4" s="16">
        <f>COUNTIF(イベント記録欄,$A$3&amp;$B4&amp;D$3)</f>
        <v>0</v>
      </c>
      <c r="E4" s="16">
        <f t="shared" si="0"/>
        <v>0</v>
      </c>
      <c r="F4" s="16">
        <f t="shared" si="0"/>
        <v>0</v>
      </c>
      <c r="G4" s="16">
        <f t="shared" si="0"/>
        <v>0</v>
      </c>
      <c r="H4" s="16">
        <f t="shared" si="0"/>
        <v>0</v>
      </c>
      <c r="I4" s="17"/>
      <c r="J4" s="15"/>
      <c r="K4" s="12" t="str">
        <f>IF(入力_1!P9="","",VLOOKUP(入力_1!P9,変換表,2,FALSE))</f>
        <v>00</v>
      </c>
      <c r="L4" s="16">
        <f t="shared" ref="L4:Q19" si="1">COUNTIF(イベント記録欄,$J$3&amp;$K4&amp;L$3)</f>
        <v>0</v>
      </c>
      <c r="M4" s="16">
        <f t="shared" si="1"/>
        <v>0</v>
      </c>
      <c r="N4" s="16">
        <f t="shared" si="1"/>
        <v>0</v>
      </c>
      <c r="O4" s="16">
        <f t="shared" si="1"/>
        <v>0</v>
      </c>
      <c r="P4" s="16">
        <f t="shared" si="1"/>
        <v>0</v>
      </c>
      <c r="Q4" s="16">
        <f t="shared" si="1"/>
        <v>0</v>
      </c>
      <c r="U4" s="40">
        <v>0</v>
      </c>
      <c r="V4" s="41" t="s">
        <v>58</v>
      </c>
    </row>
    <row r="5" spans="1:22" ht="13.5" customHeight="1">
      <c r="A5" s="19"/>
      <c r="B5" s="12" t="str">
        <f>IF(入力_1!B10="","",VLOOKUP(入力_1!B10,変換表,2,FALSE))</f>
        <v>05</v>
      </c>
      <c r="C5" s="16">
        <f t="shared" si="0"/>
        <v>0</v>
      </c>
      <c r="D5" s="16">
        <f t="shared" si="0"/>
        <v>0</v>
      </c>
      <c r="E5" s="16">
        <f t="shared" si="0"/>
        <v>0</v>
      </c>
      <c r="F5" s="16">
        <f t="shared" si="0"/>
        <v>0</v>
      </c>
      <c r="G5" s="16">
        <f t="shared" si="0"/>
        <v>0</v>
      </c>
      <c r="H5" s="16">
        <f t="shared" si="0"/>
        <v>0</v>
      </c>
      <c r="I5" s="17"/>
      <c r="J5" s="19"/>
      <c r="K5" s="12" t="str">
        <f>IF(入力_1!P10="","",VLOOKUP(入力_1!P10,変換表,2,FALSE))</f>
        <v>01</v>
      </c>
      <c r="L5" s="16">
        <f t="shared" si="1"/>
        <v>0</v>
      </c>
      <c r="M5" s="16">
        <f t="shared" si="1"/>
        <v>0</v>
      </c>
      <c r="N5" s="16">
        <f t="shared" si="1"/>
        <v>0</v>
      </c>
      <c r="O5" s="16">
        <f t="shared" si="1"/>
        <v>0</v>
      </c>
      <c r="P5" s="16">
        <f t="shared" si="1"/>
        <v>0</v>
      </c>
      <c r="Q5" s="16">
        <f t="shared" si="1"/>
        <v>0</v>
      </c>
      <c r="U5" s="40">
        <v>1</v>
      </c>
      <c r="V5" s="41" t="s">
        <v>59</v>
      </c>
    </row>
    <row r="6" spans="1:22" ht="13.5" customHeight="1">
      <c r="A6" s="19"/>
      <c r="B6" s="12" t="str">
        <f>IF(入力_1!B11="","",VLOOKUP(入力_1!B11,変換表,2,FALSE))</f>
        <v>06</v>
      </c>
      <c r="C6" s="16">
        <f t="shared" si="0"/>
        <v>0</v>
      </c>
      <c r="D6" s="16">
        <f t="shared" si="0"/>
        <v>0</v>
      </c>
      <c r="E6" s="16">
        <f t="shared" si="0"/>
        <v>0</v>
      </c>
      <c r="F6" s="16">
        <f t="shared" si="0"/>
        <v>0</v>
      </c>
      <c r="G6" s="16">
        <f t="shared" si="0"/>
        <v>0</v>
      </c>
      <c r="H6" s="16">
        <f t="shared" si="0"/>
        <v>0</v>
      </c>
      <c r="I6" s="17"/>
      <c r="J6" s="19"/>
      <c r="K6" s="12" t="str">
        <f>IF(入力_1!P11="","",VLOOKUP(入力_1!P11,変換表,2,FALSE))</f>
        <v>03</v>
      </c>
      <c r="L6" s="16">
        <f t="shared" si="1"/>
        <v>0</v>
      </c>
      <c r="M6" s="16">
        <f t="shared" si="1"/>
        <v>0</v>
      </c>
      <c r="N6" s="16">
        <f t="shared" si="1"/>
        <v>0</v>
      </c>
      <c r="O6" s="16">
        <f t="shared" si="1"/>
        <v>0</v>
      </c>
      <c r="P6" s="16">
        <f t="shared" si="1"/>
        <v>0</v>
      </c>
      <c r="Q6" s="16">
        <f t="shared" si="1"/>
        <v>0</v>
      </c>
      <c r="U6" s="40">
        <v>2</v>
      </c>
      <c r="V6" s="41" t="s">
        <v>60</v>
      </c>
    </row>
    <row r="7" spans="1:22" ht="13.5" customHeight="1">
      <c r="A7" s="19"/>
      <c r="B7" s="12" t="str">
        <f>IF(入力_1!B12="","",VLOOKUP(入力_1!B12,変換表,2,FALSE))</f>
        <v>07</v>
      </c>
      <c r="C7" s="16">
        <f t="shared" si="0"/>
        <v>0</v>
      </c>
      <c r="D7" s="16">
        <f t="shared" si="0"/>
        <v>0</v>
      </c>
      <c r="E7" s="16">
        <f t="shared" si="0"/>
        <v>0</v>
      </c>
      <c r="F7" s="16">
        <f t="shared" si="0"/>
        <v>0</v>
      </c>
      <c r="G7" s="16">
        <f t="shared" si="0"/>
        <v>0</v>
      </c>
      <c r="H7" s="16">
        <f t="shared" si="0"/>
        <v>0</v>
      </c>
      <c r="I7" s="17"/>
      <c r="J7" s="19"/>
      <c r="K7" s="12" t="str">
        <f>IF(入力_1!P12="","",VLOOKUP(入力_1!P12,変換表,2,FALSE))</f>
        <v>10</v>
      </c>
      <c r="L7" s="16">
        <f t="shared" si="1"/>
        <v>0</v>
      </c>
      <c r="M7" s="16">
        <f t="shared" si="1"/>
        <v>0</v>
      </c>
      <c r="N7" s="16">
        <f t="shared" si="1"/>
        <v>0</v>
      </c>
      <c r="O7" s="16">
        <f t="shared" si="1"/>
        <v>0</v>
      </c>
      <c r="P7" s="16">
        <f t="shared" si="1"/>
        <v>0</v>
      </c>
      <c r="Q7" s="16">
        <f t="shared" si="1"/>
        <v>0</v>
      </c>
      <c r="U7" s="40">
        <v>3</v>
      </c>
      <c r="V7" s="41" t="s">
        <v>61</v>
      </c>
    </row>
    <row r="8" spans="1:22" ht="13.5" customHeight="1">
      <c r="A8" s="19"/>
      <c r="B8" s="12" t="str">
        <f>IF(入力_1!B13="","",VLOOKUP(入力_1!B13,変換表,2,FALSE))</f>
        <v>08</v>
      </c>
      <c r="C8" s="16">
        <f t="shared" si="0"/>
        <v>0</v>
      </c>
      <c r="D8" s="16">
        <f t="shared" si="0"/>
        <v>0</v>
      </c>
      <c r="E8" s="16">
        <f t="shared" si="0"/>
        <v>0</v>
      </c>
      <c r="F8" s="16">
        <f t="shared" si="0"/>
        <v>0</v>
      </c>
      <c r="G8" s="16">
        <f t="shared" si="0"/>
        <v>0</v>
      </c>
      <c r="H8" s="16">
        <f t="shared" si="0"/>
        <v>0</v>
      </c>
      <c r="I8" s="17"/>
      <c r="J8" s="19"/>
      <c r="K8" s="12" t="str">
        <f>IF(入力_1!P13="","",VLOOKUP(入力_1!P13,変換表,2,FALSE))</f>
        <v>15</v>
      </c>
      <c r="L8" s="16">
        <f t="shared" si="1"/>
        <v>0</v>
      </c>
      <c r="M8" s="16">
        <f t="shared" si="1"/>
        <v>0</v>
      </c>
      <c r="N8" s="16">
        <f t="shared" si="1"/>
        <v>0</v>
      </c>
      <c r="O8" s="16">
        <f t="shared" si="1"/>
        <v>0</v>
      </c>
      <c r="P8" s="16">
        <f t="shared" si="1"/>
        <v>0</v>
      </c>
      <c r="Q8" s="16">
        <f t="shared" si="1"/>
        <v>0</v>
      </c>
      <c r="U8" s="40">
        <v>4</v>
      </c>
      <c r="V8" s="41" t="s">
        <v>62</v>
      </c>
    </row>
    <row r="9" spans="1:22" ht="13.5" customHeight="1">
      <c r="A9" s="19"/>
      <c r="B9" s="12" t="str">
        <f>IF(入力_1!B14="","",VLOOKUP(入力_1!B14,変換表,2,FALSE))</f>
        <v>09</v>
      </c>
      <c r="C9" s="16">
        <f t="shared" si="0"/>
        <v>0</v>
      </c>
      <c r="D9" s="16">
        <f t="shared" si="0"/>
        <v>0</v>
      </c>
      <c r="E9" s="16">
        <f t="shared" si="0"/>
        <v>0</v>
      </c>
      <c r="F9" s="16">
        <f t="shared" si="0"/>
        <v>0</v>
      </c>
      <c r="G9" s="16">
        <f t="shared" si="0"/>
        <v>0</v>
      </c>
      <c r="H9" s="16">
        <f t="shared" si="0"/>
        <v>0</v>
      </c>
      <c r="I9" s="17"/>
      <c r="J9" s="19"/>
      <c r="K9" s="12" t="str">
        <f>IF(入力_1!P14="","",VLOOKUP(入力_1!P14,変換表,2,FALSE))</f>
        <v>20</v>
      </c>
      <c r="L9" s="16">
        <f t="shared" si="1"/>
        <v>0</v>
      </c>
      <c r="M9" s="16">
        <f t="shared" si="1"/>
        <v>0</v>
      </c>
      <c r="N9" s="16">
        <f t="shared" si="1"/>
        <v>0</v>
      </c>
      <c r="O9" s="16">
        <f t="shared" si="1"/>
        <v>0</v>
      </c>
      <c r="P9" s="16">
        <f t="shared" si="1"/>
        <v>0</v>
      </c>
      <c r="Q9" s="16">
        <f t="shared" si="1"/>
        <v>0</v>
      </c>
      <c r="U9" s="40">
        <v>5</v>
      </c>
      <c r="V9" s="41" t="s">
        <v>63</v>
      </c>
    </row>
    <row r="10" spans="1:22" ht="13.5" customHeight="1">
      <c r="A10" s="19"/>
      <c r="B10" s="12" t="str">
        <f>IF(入力_1!B15="","",VLOOKUP(入力_1!B15,変換表,2,FALSE))</f>
        <v>10</v>
      </c>
      <c r="C10" s="16">
        <f t="shared" si="0"/>
        <v>0</v>
      </c>
      <c r="D10" s="16">
        <f t="shared" si="0"/>
        <v>0</v>
      </c>
      <c r="E10" s="16">
        <f t="shared" si="0"/>
        <v>0</v>
      </c>
      <c r="F10" s="16">
        <f t="shared" si="0"/>
        <v>0</v>
      </c>
      <c r="G10" s="16">
        <f t="shared" si="0"/>
        <v>0</v>
      </c>
      <c r="H10" s="16">
        <f t="shared" si="0"/>
        <v>0</v>
      </c>
      <c r="I10" s="17"/>
      <c r="J10" s="19"/>
      <c r="K10" s="12" t="str">
        <f>IF(入力_1!P15="","",VLOOKUP(入力_1!P15,変換表,2,FALSE))</f>
        <v>23</v>
      </c>
      <c r="L10" s="16">
        <f t="shared" si="1"/>
        <v>0</v>
      </c>
      <c r="M10" s="16">
        <f t="shared" si="1"/>
        <v>0</v>
      </c>
      <c r="N10" s="16">
        <f t="shared" si="1"/>
        <v>0</v>
      </c>
      <c r="O10" s="16">
        <f t="shared" si="1"/>
        <v>0</v>
      </c>
      <c r="P10" s="16">
        <f t="shared" si="1"/>
        <v>0</v>
      </c>
      <c r="Q10" s="16">
        <f t="shared" si="1"/>
        <v>0</v>
      </c>
      <c r="U10" s="40">
        <v>6</v>
      </c>
      <c r="V10" s="41" t="s">
        <v>19</v>
      </c>
    </row>
    <row r="11" spans="1:22" ht="13.5" customHeight="1">
      <c r="A11" s="19"/>
      <c r="B11" s="12" t="str">
        <f>IF(入力_1!B16="","",VLOOKUP(入力_1!B16,変換表,2,FALSE))</f>
        <v>11</v>
      </c>
      <c r="C11" s="16">
        <f t="shared" si="0"/>
        <v>0</v>
      </c>
      <c r="D11" s="16">
        <f t="shared" si="0"/>
        <v>0</v>
      </c>
      <c r="E11" s="16">
        <f t="shared" si="0"/>
        <v>0</v>
      </c>
      <c r="F11" s="16">
        <f t="shared" si="0"/>
        <v>0</v>
      </c>
      <c r="G11" s="16">
        <f t="shared" si="0"/>
        <v>0</v>
      </c>
      <c r="H11" s="16">
        <f t="shared" si="0"/>
        <v>0</v>
      </c>
      <c r="I11" s="17"/>
      <c r="J11" s="19"/>
      <c r="K11" s="12" t="str">
        <f>IF(入力_1!P16="","",VLOOKUP(入力_1!P16,変換表,2,FALSE))</f>
        <v>31</v>
      </c>
      <c r="L11" s="16">
        <f t="shared" si="1"/>
        <v>0</v>
      </c>
      <c r="M11" s="16">
        <f t="shared" si="1"/>
        <v>0</v>
      </c>
      <c r="N11" s="16">
        <f t="shared" si="1"/>
        <v>0</v>
      </c>
      <c r="O11" s="16">
        <f t="shared" si="1"/>
        <v>0</v>
      </c>
      <c r="P11" s="16">
        <f t="shared" si="1"/>
        <v>0</v>
      </c>
      <c r="Q11" s="16">
        <f t="shared" si="1"/>
        <v>0</v>
      </c>
      <c r="U11" s="40">
        <v>7</v>
      </c>
      <c r="V11" s="41" t="s">
        <v>20</v>
      </c>
    </row>
    <row r="12" spans="1:22" ht="13.5" customHeight="1">
      <c r="A12" s="19"/>
      <c r="B12" s="12" t="str">
        <f>IF(入力_1!B17="","",VLOOKUP(入力_1!B17,変換表,2,FALSE))</f>
        <v>12</v>
      </c>
      <c r="C12" s="16">
        <f t="shared" si="0"/>
        <v>0</v>
      </c>
      <c r="D12" s="16">
        <f t="shared" si="0"/>
        <v>0</v>
      </c>
      <c r="E12" s="16">
        <f t="shared" si="0"/>
        <v>0</v>
      </c>
      <c r="F12" s="16">
        <f t="shared" si="0"/>
        <v>0</v>
      </c>
      <c r="G12" s="16">
        <f t="shared" si="0"/>
        <v>0</v>
      </c>
      <c r="H12" s="16">
        <f t="shared" si="0"/>
        <v>0</v>
      </c>
      <c r="I12" s="17"/>
      <c r="J12" s="19"/>
      <c r="K12" s="12" t="str">
        <f>IF(入力_1!P17="","",VLOOKUP(入力_1!P17,変換表,2,FALSE))</f>
        <v>33</v>
      </c>
      <c r="L12" s="16">
        <f t="shared" si="1"/>
        <v>0</v>
      </c>
      <c r="M12" s="16">
        <f t="shared" si="1"/>
        <v>0</v>
      </c>
      <c r="N12" s="16">
        <f t="shared" si="1"/>
        <v>0</v>
      </c>
      <c r="O12" s="16">
        <f t="shared" si="1"/>
        <v>0</v>
      </c>
      <c r="P12" s="16">
        <f t="shared" si="1"/>
        <v>0</v>
      </c>
      <c r="Q12" s="16">
        <f t="shared" si="1"/>
        <v>0</v>
      </c>
      <c r="U12" s="40">
        <v>8</v>
      </c>
      <c r="V12" s="41" t="s">
        <v>21</v>
      </c>
    </row>
    <row r="13" spans="1:22" ht="13.5" customHeight="1">
      <c r="A13" s="19"/>
      <c r="B13" s="12" t="str">
        <f>IF(入力_1!B18="","",VLOOKUP(入力_1!B18,変換表,2,FALSE))</f>
        <v>13</v>
      </c>
      <c r="C13" s="16">
        <f t="shared" si="0"/>
        <v>0</v>
      </c>
      <c r="D13" s="16">
        <f t="shared" si="0"/>
        <v>0</v>
      </c>
      <c r="E13" s="16">
        <f t="shared" si="0"/>
        <v>0</v>
      </c>
      <c r="F13" s="16">
        <f t="shared" si="0"/>
        <v>0</v>
      </c>
      <c r="G13" s="16">
        <f t="shared" si="0"/>
        <v>0</v>
      </c>
      <c r="H13" s="16">
        <f t="shared" si="0"/>
        <v>0</v>
      </c>
      <c r="I13" s="17"/>
      <c r="J13" s="19"/>
      <c r="K13" s="12" t="str">
        <f>IF(入力_1!P18="","",VLOOKUP(入力_1!P18,変換表,2,FALSE))</f>
        <v>47</v>
      </c>
      <c r="L13" s="16">
        <f t="shared" si="1"/>
        <v>0</v>
      </c>
      <c r="M13" s="16">
        <f t="shared" si="1"/>
        <v>0</v>
      </c>
      <c r="N13" s="16">
        <f t="shared" si="1"/>
        <v>0</v>
      </c>
      <c r="O13" s="16">
        <f t="shared" si="1"/>
        <v>0</v>
      </c>
      <c r="P13" s="16">
        <f t="shared" si="1"/>
        <v>0</v>
      </c>
      <c r="Q13" s="16">
        <f t="shared" si="1"/>
        <v>0</v>
      </c>
      <c r="U13" s="40">
        <v>9</v>
      </c>
      <c r="V13" s="41" t="s">
        <v>22</v>
      </c>
    </row>
    <row r="14" spans="1:22" ht="13.5" customHeight="1">
      <c r="A14" s="19"/>
      <c r="B14" s="12" t="str">
        <f>IF(入力_1!B19="","",VLOOKUP(入力_1!B19,変換表,2,FALSE))</f>
        <v>14</v>
      </c>
      <c r="C14" s="16">
        <f t="shared" si="0"/>
        <v>0</v>
      </c>
      <c r="D14" s="16">
        <f t="shared" si="0"/>
        <v>0</v>
      </c>
      <c r="E14" s="16">
        <f t="shared" si="0"/>
        <v>0</v>
      </c>
      <c r="F14" s="16">
        <f t="shared" si="0"/>
        <v>0</v>
      </c>
      <c r="G14" s="16">
        <f t="shared" si="0"/>
        <v>0</v>
      </c>
      <c r="H14" s="16">
        <f t="shared" si="0"/>
        <v>0</v>
      </c>
      <c r="I14" s="17"/>
      <c r="J14" s="19"/>
      <c r="K14" s="12" t="str">
        <f>IF(入力_1!P19="","",VLOOKUP(入力_1!P19,変換表,2,FALSE))</f>
        <v>48</v>
      </c>
      <c r="L14" s="16">
        <f t="shared" si="1"/>
        <v>0</v>
      </c>
      <c r="M14" s="16">
        <f t="shared" si="1"/>
        <v>0</v>
      </c>
      <c r="N14" s="16">
        <f t="shared" si="1"/>
        <v>0</v>
      </c>
      <c r="O14" s="16">
        <f t="shared" si="1"/>
        <v>0</v>
      </c>
      <c r="P14" s="16">
        <f t="shared" si="1"/>
        <v>0</v>
      </c>
      <c r="Q14" s="16">
        <f t="shared" si="1"/>
        <v>0</v>
      </c>
      <c r="U14" s="40">
        <v>10</v>
      </c>
      <c r="V14" s="41" t="s">
        <v>23</v>
      </c>
    </row>
    <row r="15" spans="1:22" ht="13.5" customHeight="1">
      <c r="A15" s="19"/>
      <c r="B15" s="12" t="str">
        <f>IF(入力_1!B20="","",VLOOKUP(入力_1!B20,変換表,2,FALSE))</f>
        <v>15</v>
      </c>
      <c r="C15" s="16">
        <f t="shared" si="0"/>
        <v>0</v>
      </c>
      <c r="D15" s="16">
        <f t="shared" si="0"/>
        <v>0</v>
      </c>
      <c r="E15" s="16">
        <f t="shared" si="0"/>
        <v>0</v>
      </c>
      <c r="F15" s="16">
        <f t="shared" si="0"/>
        <v>0</v>
      </c>
      <c r="G15" s="16">
        <f t="shared" si="0"/>
        <v>0</v>
      </c>
      <c r="H15" s="16">
        <f t="shared" si="0"/>
        <v>0</v>
      </c>
      <c r="I15" s="17"/>
      <c r="J15" s="19"/>
      <c r="K15" s="12" t="str">
        <f>IF(入力_1!P20="","",VLOOKUP(入力_1!P20,変換表,2,FALSE))</f>
        <v>50</v>
      </c>
      <c r="L15" s="16">
        <f t="shared" si="1"/>
        <v>0</v>
      </c>
      <c r="M15" s="16">
        <f t="shared" si="1"/>
        <v>0</v>
      </c>
      <c r="N15" s="16">
        <f t="shared" si="1"/>
        <v>0</v>
      </c>
      <c r="O15" s="16">
        <f t="shared" si="1"/>
        <v>0</v>
      </c>
      <c r="P15" s="16">
        <f t="shared" si="1"/>
        <v>0</v>
      </c>
      <c r="Q15" s="16">
        <f t="shared" si="1"/>
        <v>0</v>
      </c>
      <c r="U15" s="40">
        <v>11</v>
      </c>
      <c r="V15" s="41" t="s">
        <v>24</v>
      </c>
    </row>
    <row r="16" spans="1:22">
      <c r="A16" s="19"/>
      <c r="B16" s="12" t="str">
        <f>IF(入力_1!B21="","",VLOOKUP(入力_1!B21,変換表,2,FALSE))</f>
        <v>16</v>
      </c>
      <c r="C16" s="16">
        <f t="shared" si="0"/>
        <v>0</v>
      </c>
      <c r="D16" s="16">
        <f t="shared" si="0"/>
        <v>0</v>
      </c>
      <c r="E16" s="16">
        <f t="shared" si="0"/>
        <v>0</v>
      </c>
      <c r="F16" s="16">
        <f t="shared" si="0"/>
        <v>0</v>
      </c>
      <c r="G16" s="16">
        <f t="shared" si="0"/>
        <v>0</v>
      </c>
      <c r="H16" s="16">
        <f t="shared" si="0"/>
        <v>0</v>
      </c>
      <c r="I16" s="17"/>
      <c r="J16" s="19"/>
      <c r="K16" s="12" t="str">
        <f>IF(入力_1!P21="","",VLOOKUP(入力_1!P21,変換表,2,FALSE))</f>
        <v>66</v>
      </c>
      <c r="L16" s="16">
        <f t="shared" si="1"/>
        <v>0</v>
      </c>
      <c r="M16" s="16">
        <f t="shared" si="1"/>
        <v>0</v>
      </c>
      <c r="N16" s="16">
        <f t="shared" si="1"/>
        <v>0</v>
      </c>
      <c r="O16" s="16">
        <f t="shared" si="1"/>
        <v>0</v>
      </c>
      <c r="P16" s="16">
        <f t="shared" si="1"/>
        <v>0</v>
      </c>
      <c r="Q16" s="16">
        <f t="shared" si="1"/>
        <v>0</v>
      </c>
      <c r="U16" s="40">
        <v>12</v>
      </c>
      <c r="V16" s="41" t="s">
        <v>25</v>
      </c>
    </row>
    <row r="17" spans="1:22">
      <c r="A17" s="19"/>
      <c r="B17" s="12" t="str">
        <f>IF(入力_1!B22="","",VLOOKUP(入力_1!B22,変換表,2,FALSE))</f>
        <v>17</v>
      </c>
      <c r="C17" s="16">
        <f t="shared" si="0"/>
        <v>0</v>
      </c>
      <c r="D17" s="16">
        <f t="shared" si="0"/>
        <v>0</v>
      </c>
      <c r="E17" s="16">
        <f t="shared" si="0"/>
        <v>0</v>
      </c>
      <c r="F17" s="16">
        <f t="shared" si="0"/>
        <v>0</v>
      </c>
      <c r="G17" s="16">
        <f t="shared" si="0"/>
        <v>0</v>
      </c>
      <c r="H17" s="16">
        <f t="shared" si="0"/>
        <v>0</v>
      </c>
      <c r="I17" s="17"/>
      <c r="J17" s="19"/>
      <c r="K17" s="12" t="str">
        <f>IF(入力_1!P22="","",VLOOKUP(入力_1!P22,変換表,2,FALSE))</f>
        <v>91</v>
      </c>
      <c r="L17" s="16">
        <f t="shared" si="1"/>
        <v>0</v>
      </c>
      <c r="M17" s="16">
        <f t="shared" si="1"/>
        <v>0</v>
      </c>
      <c r="N17" s="16">
        <f t="shared" si="1"/>
        <v>0</v>
      </c>
      <c r="O17" s="16">
        <f t="shared" si="1"/>
        <v>0</v>
      </c>
      <c r="P17" s="16">
        <f t="shared" si="1"/>
        <v>0</v>
      </c>
      <c r="Q17" s="16">
        <f t="shared" si="1"/>
        <v>0</v>
      </c>
      <c r="U17" s="40">
        <v>13</v>
      </c>
      <c r="V17" s="41" t="s">
        <v>26</v>
      </c>
    </row>
    <row r="18" spans="1:22">
      <c r="A18" s="19"/>
      <c r="B18" s="12" t="str">
        <f>IF(入力_1!B23="","",VLOOKUP(入力_1!B23,変換表,2,FALSE))</f>
        <v>18</v>
      </c>
      <c r="C18" s="16">
        <f t="shared" si="0"/>
        <v>0</v>
      </c>
      <c r="D18" s="16">
        <f t="shared" si="0"/>
        <v>0</v>
      </c>
      <c r="E18" s="16">
        <f t="shared" si="0"/>
        <v>0</v>
      </c>
      <c r="F18" s="16">
        <f t="shared" si="0"/>
        <v>0</v>
      </c>
      <c r="G18" s="16">
        <f t="shared" si="0"/>
        <v>0</v>
      </c>
      <c r="H18" s="16">
        <f t="shared" si="0"/>
        <v>0</v>
      </c>
      <c r="I18" s="17"/>
      <c r="J18" s="19"/>
      <c r="K18" s="12" t="str">
        <f>IF(入力_1!P23="","",VLOOKUP(入力_1!P23,変換表,2,FALSE))</f>
        <v>99</v>
      </c>
      <c r="L18" s="16">
        <f t="shared" si="1"/>
        <v>0</v>
      </c>
      <c r="M18" s="16">
        <f t="shared" si="1"/>
        <v>0</v>
      </c>
      <c r="N18" s="16">
        <f t="shared" si="1"/>
        <v>0</v>
      </c>
      <c r="O18" s="16">
        <f t="shared" si="1"/>
        <v>0</v>
      </c>
      <c r="P18" s="16">
        <f t="shared" si="1"/>
        <v>0</v>
      </c>
      <c r="Q18" s="16">
        <f t="shared" si="1"/>
        <v>0</v>
      </c>
      <c r="U18" s="40">
        <v>14</v>
      </c>
      <c r="V18" s="41" t="s">
        <v>27</v>
      </c>
    </row>
    <row r="19" spans="1:22">
      <c r="A19" s="38"/>
      <c r="B19" s="12" t="str">
        <f>IF(入力_1!B24="","",VLOOKUP(入力_1!B24,変換表,2,FALSE))</f>
        <v/>
      </c>
      <c r="C19" s="16">
        <f t="shared" si="0"/>
        <v>0</v>
      </c>
      <c r="D19" s="16">
        <f t="shared" si="0"/>
        <v>0</v>
      </c>
      <c r="E19" s="16">
        <f t="shared" si="0"/>
        <v>0</v>
      </c>
      <c r="F19" s="16">
        <f t="shared" si="0"/>
        <v>0</v>
      </c>
      <c r="G19" s="16">
        <f t="shared" si="0"/>
        <v>0</v>
      </c>
      <c r="H19" s="16">
        <f t="shared" si="0"/>
        <v>0</v>
      </c>
      <c r="J19" s="38"/>
      <c r="K19" s="12" t="str">
        <f>IF(入力_1!P24="","",VLOOKUP(入力_1!P24,変換表,2,FALSE))</f>
        <v/>
      </c>
      <c r="L19" s="16">
        <f t="shared" si="1"/>
        <v>0</v>
      </c>
      <c r="M19" s="16">
        <f t="shared" si="1"/>
        <v>0</v>
      </c>
      <c r="N19" s="16">
        <f t="shared" si="1"/>
        <v>0</v>
      </c>
      <c r="O19" s="16">
        <f t="shared" si="1"/>
        <v>0</v>
      </c>
      <c r="P19" s="16">
        <f t="shared" si="1"/>
        <v>0</v>
      </c>
      <c r="Q19" s="16">
        <f t="shared" si="1"/>
        <v>0</v>
      </c>
      <c r="U19" s="40">
        <v>15</v>
      </c>
      <c r="V19" s="41" t="s">
        <v>28</v>
      </c>
    </row>
    <row r="20" spans="1:22">
      <c r="A20" s="38"/>
      <c r="B20" s="12" t="str">
        <f>IF(入力_1!B25="","",VLOOKUP(入力_1!B25,変換表,2,FALSE))</f>
        <v/>
      </c>
      <c r="C20" s="16">
        <f t="shared" ref="C20:H21" si="2">COUNTIF(イベント記録欄,$A$3&amp;$B20&amp;C$3)</f>
        <v>0</v>
      </c>
      <c r="D20" s="16">
        <f t="shared" si="2"/>
        <v>0</v>
      </c>
      <c r="E20" s="16">
        <f t="shared" si="2"/>
        <v>0</v>
      </c>
      <c r="F20" s="16">
        <f t="shared" si="2"/>
        <v>0</v>
      </c>
      <c r="G20" s="16">
        <f t="shared" si="2"/>
        <v>0</v>
      </c>
      <c r="H20" s="16">
        <f t="shared" si="2"/>
        <v>0</v>
      </c>
      <c r="J20" s="38"/>
      <c r="K20" s="12" t="str">
        <f>IF(入力_1!P25="","",VLOOKUP(入力_1!P25,変換表,2,FALSE))</f>
        <v/>
      </c>
      <c r="L20" s="16">
        <f t="shared" ref="L20:Q21" si="3">COUNTIF(イベント記録欄,$J$3&amp;$K20&amp;L$3)</f>
        <v>0</v>
      </c>
      <c r="M20" s="16">
        <f t="shared" si="3"/>
        <v>0</v>
      </c>
      <c r="N20" s="16">
        <f t="shared" si="3"/>
        <v>0</v>
      </c>
      <c r="O20" s="16">
        <f t="shared" si="3"/>
        <v>0</v>
      </c>
      <c r="P20" s="16">
        <f t="shared" si="3"/>
        <v>0</v>
      </c>
      <c r="Q20" s="16">
        <f t="shared" si="3"/>
        <v>0</v>
      </c>
      <c r="U20" s="40">
        <v>16</v>
      </c>
      <c r="V20" s="41" t="s">
        <v>37</v>
      </c>
    </row>
    <row r="21" spans="1:22">
      <c r="A21" s="39"/>
      <c r="B21" s="12" t="str">
        <f>IF(入力_1!B26="","",VLOOKUP(入力_1!B26,変換表,2,FALSE))</f>
        <v/>
      </c>
      <c r="C21" s="16">
        <f t="shared" si="2"/>
        <v>0</v>
      </c>
      <c r="D21" s="16">
        <f t="shared" si="2"/>
        <v>0</v>
      </c>
      <c r="E21" s="16">
        <f t="shared" si="2"/>
        <v>0</v>
      </c>
      <c r="F21" s="16">
        <f t="shared" si="2"/>
        <v>0</v>
      </c>
      <c r="G21" s="16">
        <f t="shared" si="2"/>
        <v>0</v>
      </c>
      <c r="H21" s="16">
        <f t="shared" si="2"/>
        <v>0</v>
      </c>
      <c r="J21" s="39"/>
      <c r="K21" s="12" t="str">
        <f>IF(入力_1!P26="","",VLOOKUP(入力_1!P26,変換表,2,FALSE))</f>
        <v/>
      </c>
      <c r="L21" s="16">
        <f t="shared" si="3"/>
        <v>0</v>
      </c>
      <c r="M21" s="16">
        <f t="shared" si="3"/>
        <v>0</v>
      </c>
      <c r="N21" s="16">
        <f t="shared" si="3"/>
        <v>0</v>
      </c>
      <c r="O21" s="16">
        <f t="shared" si="3"/>
        <v>0</v>
      </c>
      <c r="P21" s="16">
        <f t="shared" si="3"/>
        <v>0</v>
      </c>
      <c r="Q21" s="16">
        <f t="shared" si="3"/>
        <v>0</v>
      </c>
      <c r="U21" s="40">
        <v>17</v>
      </c>
      <c r="V21" s="41" t="s">
        <v>38</v>
      </c>
    </row>
    <row r="22" spans="1:22">
      <c r="U22" s="40">
        <v>18</v>
      </c>
      <c r="V22" s="41" t="s">
        <v>39</v>
      </c>
    </row>
    <row r="23" spans="1:22">
      <c r="U23" s="40">
        <v>19</v>
      </c>
      <c r="V23" s="41" t="s">
        <v>54</v>
      </c>
    </row>
    <row r="24" spans="1:22">
      <c r="U24" s="40">
        <v>20</v>
      </c>
      <c r="V24" s="41" t="s">
        <v>55</v>
      </c>
    </row>
    <row r="25" spans="1:22">
      <c r="U25" s="40">
        <v>21</v>
      </c>
      <c r="V25" s="41" t="s">
        <v>56</v>
      </c>
    </row>
    <row r="26" spans="1:22">
      <c r="U26" s="40">
        <v>22</v>
      </c>
      <c r="V26" s="41" t="s">
        <v>64</v>
      </c>
    </row>
    <row r="27" spans="1:22">
      <c r="U27" s="40">
        <v>23</v>
      </c>
      <c r="V27" s="41" t="s">
        <v>65</v>
      </c>
    </row>
    <row r="28" spans="1:22">
      <c r="U28" s="40">
        <v>24</v>
      </c>
      <c r="V28" s="41" t="s">
        <v>66</v>
      </c>
    </row>
    <row r="29" spans="1:22">
      <c r="U29" s="40">
        <v>25</v>
      </c>
      <c r="V29" s="41" t="s">
        <v>67</v>
      </c>
    </row>
    <row r="30" spans="1:22">
      <c r="U30" s="40">
        <v>26</v>
      </c>
      <c r="V30" s="41" t="s">
        <v>68</v>
      </c>
    </row>
    <row r="31" spans="1:22">
      <c r="U31" s="40">
        <v>27</v>
      </c>
      <c r="V31" s="41" t="s">
        <v>69</v>
      </c>
    </row>
    <row r="32" spans="1:22">
      <c r="U32" s="40">
        <v>28</v>
      </c>
      <c r="V32" s="41" t="s">
        <v>70</v>
      </c>
    </row>
    <row r="33" spans="21:22">
      <c r="U33" s="40">
        <v>29</v>
      </c>
      <c r="V33" s="41" t="s">
        <v>71</v>
      </c>
    </row>
    <row r="34" spans="21:22">
      <c r="U34" s="40">
        <v>30</v>
      </c>
      <c r="V34" s="41" t="s">
        <v>72</v>
      </c>
    </row>
    <row r="35" spans="21:22">
      <c r="U35" s="40">
        <v>31</v>
      </c>
      <c r="V35" s="41" t="s">
        <v>73</v>
      </c>
    </row>
    <row r="36" spans="21:22">
      <c r="U36" s="40">
        <v>32</v>
      </c>
      <c r="V36" s="41" t="s">
        <v>74</v>
      </c>
    </row>
    <row r="37" spans="21:22">
      <c r="U37" s="40">
        <v>33</v>
      </c>
      <c r="V37" s="41" t="s">
        <v>75</v>
      </c>
    </row>
    <row r="38" spans="21:22">
      <c r="U38" s="40">
        <v>34</v>
      </c>
      <c r="V38" s="41" t="s">
        <v>76</v>
      </c>
    </row>
    <row r="39" spans="21:22">
      <c r="U39" s="40">
        <v>35</v>
      </c>
      <c r="V39" s="41" t="s">
        <v>77</v>
      </c>
    </row>
    <row r="40" spans="21:22">
      <c r="U40" s="40">
        <v>36</v>
      </c>
      <c r="V40" s="41" t="s">
        <v>78</v>
      </c>
    </row>
    <row r="41" spans="21:22">
      <c r="U41" s="40">
        <v>37</v>
      </c>
      <c r="V41" s="41" t="s">
        <v>79</v>
      </c>
    </row>
    <row r="42" spans="21:22">
      <c r="U42" s="40">
        <v>38</v>
      </c>
      <c r="V42" s="41" t="s">
        <v>80</v>
      </c>
    </row>
    <row r="43" spans="21:22">
      <c r="U43" s="40">
        <v>39</v>
      </c>
      <c r="V43" s="41" t="s">
        <v>81</v>
      </c>
    </row>
    <row r="44" spans="21:22">
      <c r="U44" s="40">
        <v>40</v>
      </c>
      <c r="V44" s="41" t="s">
        <v>82</v>
      </c>
    </row>
    <row r="45" spans="21:22">
      <c r="U45" s="40">
        <v>41</v>
      </c>
      <c r="V45" s="41" t="s">
        <v>83</v>
      </c>
    </row>
    <row r="46" spans="21:22">
      <c r="U46" s="40">
        <v>42</v>
      </c>
      <c r="V46" s="41" t="s">
        <v>84</v>
      </c>
    </row>
    <row r="47" spans="21:22">
      <c r="U47" s="40">
        <v>43</v>
      </c>
      <c r="V47" s="41" t="s">
        <v>85</v>
      </c>
    </row>
    <row r="48" spans="21:22">
      <c r="U48" s="40">
        <v>44</v>
      </c>
      <c r="V48" s="41" t="s">
        <v>86</v>
      </c>
    </row>
    <row r="49" spans="21:22">
      <c r="U49" s="40">
        <v>45</v>
      </c>
      <c r="V49" s="41" t="s">
        <v>87</v>
      </c>
    </row>
    <row r="50" spans="21:22">
      <c r="U50" s="40">
        <v>46</v>
      </c>
      <c r="V50" s="41" t="s">
        <v>88</v>
      </c>
    </row>
    <row r="51" spans="21:22">
      <c r="U51" s="40">
        <v>47</v>
      </c>
      <c r="V51" s="41" t="s">
        <v>89</v>
      </c>
    </row>
    <row r="52" spans="21:22">
      <c r="U52" s="40">
        <v>48</v>
      </c>
      <c r="V52" s="41" t="s">
        <v>90</v>
      </c>
    </row>
    <row r="53" spans="21:22">
      <c r="U53" s="40">
        <v>49</v>
      </c>
      <c r="V53" s="41" t="s">
        <v>91</v>
      </c>
    </row>
    <row r="54" spans="21:22">
      <c r="U54" s="40">
        <v>50</v>
      </c>
      <c r="V54" s="41" t="s">
        <v>92</v>
      </c>
    </row>
    <row r="55" spans="21:22">
      <c r="U55" s="40">
        <v>51</v>
      </c>
      <c r="V55" s="41" t="s">
        <v>93</v>
      </c>
    </row>
    <row r="56" spans="21:22">
      <c r="U56" s="40">
        <v>52</v>
      </c>
      <c r="V56" s="41" t="s">
        <v>94</v>
      </c>
    </row>
    <row r="57" spans="21:22">
      <c r="U57" s="40">
        <v>53</v>
      </c>
      <c r="V57" s="41" t="s">
        <v>95</v>
      </c>
    </row>
    <row r="58" spans="21:22">
      <c r="U58" s="40">
        <v>54</v>
      </c>
      <c r="V58" s="41" t="s">
        <v>96</v>
      </c>
    </row>
    <row r="59" spans="21:22">
      <c r="U59" s="40">
        <v>55</v>
      </c>
      <c r="V59" s="41" t="s">
        <v>97</v>
      </c>
    </row>
    <row r="60" spans="21:22">
      <c r="U60" s="40">
        <v>56</v>
      </c>
      <c r="V60" s="41" t="s">
        <v>98</v>
      </c>
    </row>
    <row r="61" spans="21:22">
      <c r="U61" s="40">
        <v>57</v>
      </c>
      <c r="V61" s="41" t="s">
        <v>99</v>
      </c>
    </row>
    <row r="62" spans="21:22">
      <c r="U62" s="40">
        <v>58</v>
      </c>
      <c r="V62" s="41" t="s">
        <v>100</v>
      </c>
    </row>
    <row r="63" spans="21:22">
      <c r="U63" s="40">
        <v>59</v>
      </c>
      <c r="V63" s="41" t="s">
        <v>101</v>
      </c>
    </row>
    <row r="64" spans="21:22">
      <c r="U64" s="40">
        <v>60</v>
      </c>
      <c r="V64" s="41" t="s">
        <v>102</v>
      </c>
    </row>
    <row r="65" spans="21:22">
      <c r="U65" s="40">
        <v>61</v>
      </c>
      <c r="V65" s="41" t="s">
        <v>103</v>
      </c>
    </row>
    <row r="66" spans="21:22">
      <c r="U66" s="40">
        <v>62</v>
      </c>
      <c r="V66" s="41" t="s">
        <v>104</v>
      </c>
    </row>
    <row r="67" spans="21:22">
      <c r="U67" s="40">
        <v>63</v>
      </c>
      <c r="V67" s="41" t="s">
        <v>105</v>
      </c>
    </row>
    <row r="68" spans="21:22">
      <c r="U68" s="40">
        <v>64</v>
      </c>
      <c r="V68" s="41" t="s">
        <v>106</v>
      </c>
    </row>
    <row r="69" spans="21:22">
      <c r="U69" s="40">
        <v>65</v>
      </c>
      <c r="V69" s="41" t="s">
        <v>107</v>
      </c>
    </row>
    <row r="70" spans="21:22">
      <c r="U70" s="40">
        <v>66</v>
      </c>
      <c r="V70" s="41" t="s">
        <v>108</v>
      </c>
    </row>
    <row r="71" spans="21:22">
      <c r="U71" s="40">
        <v>67</v>
      </c>
      <c r="V71" s="41" t="s">
        <v>109</v>
      </c>
    </row>
    <row r="72" spans="21:22">
      <c r="U72" s="40">
        <v>68</v>
      </c>
      <c r="V72" s="41" t="s">
        <v>110</v>
      </c>
    </row>
    <row r="73" spans="21:22">
      <c r="U73" s="40">
        <v>69</v>
      </c>
      <c r="V73" s="41" t="s">
        <v>111</v>
      </c>
    </row>
    <row r="74" spans="21:22">
      <c r="U74" s="40">
        <v>70</v>
      </c>
      <c r="V74" s="41" t="s">
        <v>112</v>
      </c>
    </row>
    <row r="75" spans="21:22">
      <c r="U75" s="40">
        <v>71</v>
      </c>
      <c r="V75" s="41" t="s">
        <v>113</v>
      </c>
    </row>
    <row r="76" spans="21:22">
      <c r="U76" s="40">
        <v>72</v>
      </c>
      <c r="V76" s="41" t="s">
        <v>114</v>
      </c>
    </row>
    <row r="77" spans="21:22">
      <c r="U77" s="40">
        <v>73</v>
      </c>
      <c r="V77" s="41" t="s">
        <v>115</v>
      </c>
    </row>
    <row r="78" spans="21:22">
      <c r="U78" s="40">
        <v>74</v>
      </c>
      <c r="V78" s="41" t="s">
        <v>116</v>
      </c>
    </row>
    <row r="79" spans="21:22">
      <c r="U79" s="40">
        <v>75</v>
      </c>
      <c r="V79" s="41" t="s">
        <v>117</v>
      </c>
    </row>
    <row r="80" spans="21:22">
      <c r="U80" s="40">
        <v>76</v>
      </c>
      <c r="V80" s="41" t="s">
        <v>118</v>
      </c>
    </row>
    <row r="81" spans="21:22">
      <c r="U81" s="40">
        <v>77</v>
      </c>
      <c r="V81" s="41" t="s">
        <v>119</v>
      </c>
    </row>
    <row r="82" spans="21:22">
      <c r="U82" s="40">
        <v>78</v>
      </c>
      <c r="V82" s="41" t="s">
        <v>120</v>
      </c>
    </row>
    <row r="83" spans="21:22">
      <c r="U83" s="40">
        <v>79</v>
      </c>
      <c r="V83" s="41" t="s">
        <v>121</v>
      </c>
    </row>
    <row r="84" spans="21:22">
      <c r="U84" s="40">
        <v>80</v>
      </c>
      <c r="V84" s="41" t="s">
        <v>122</v>
      </c>
    </row>
    <row r="85" spans="21:22">
      <c r="U85" s="40">
        <v>81</v>
      </c>
      <c r="V85" s="41" t="s">
        <v>123</v>
      </c>
    </row>
    <row r="86" spans="21:22">
      <c r="U86" s="40">
        <v>82</v>
      </c>
      <c r="V86" s="41" t="s">
        <v>124</v>
      </c>
    </row>
    <row r="87" spans="21:22">
      <c r="U87" s="40">
        <v>83</v>
      </c>
      <c r="V87" s="41" t="s">
        <v>125</v>
      </c>
    </row>
    <row r="88" spans="21:22">
      <c r="U88" s="40">
        <v>84</v>
      </c>
      <c r="V88" s="41" t="s">
        <v>126</v>
      </c>
    </row>
    <row r="89" spans="21:22">
      <c r="U89" s="40">
        <v>85</v>
      </c>
      <c r="V89" s="41" t="s">
        <v>127</v>
      </c>
    </row>
    <row r="90" spans="21:22">
      <c r="U90" s="40">
        <v>86</v>
      </c>
      <c r="V90" s="41" t="s">
        <v>128</v>
      </c>
    </row>
    <row r="91" spans="21:22">
      <c r="U91" s="40">
        <v>87</v>
      </c>
      <c r="V91" s="41" t="s">
        <v>129</v>
      </c>
    </row>
    <row r="92" spans="21:22">
      <c r="U92" s="40">
        <v>88</v>
      </c>
      <c r="V92" s="41" t="s">
        <v>130</v>
      </c>
    </row>
    <row r="93" spans="21:22">
      <c r="U93" s="40">
        <v>89</v>
      </c>
      <c r="V93" s="41" t="s">
        <v>131</v>
      </c>
    </row>
    <row r="94" spans="21:22">
      <c r="U94" s="40">
        <v>90</v>
      </c>
      <c r="V94" s="41" t="s">
        <v>132</v>
      </c>
    </row>
    <row r="95" spans="21:22">
      <c r="U95" s="40">
        <v>91</v>
      </c>
      <c r="V95" s="41" t="s">
        <v>133</v>
      </c>
    </row>
    <row r="96" spans="21:22">
      <c r="U96" s="40">
        <v>92</v>
      </c>
      <c r="V96" s="41" t="s">
        <v>134</v>
      </c>
    </row>
    <row r="97" spans="21:22">
      <c r="U97" s="40">
        <v>93</v>
      </c>
      <c r="V97" s="41" t="s">
        <v>135</v>
      </c>
    </row>
    <row r="98" spans="21:22">
      <c r="U98" s="40">
        <v>94</v>
      </c>
      <c r="V98" s="41" t="s">
        <v>136</v>
      </c>
    </row>
    <row r="99" spans="21:22">
      <c r="U99" s="40">
        <v>95</v>
      </c>
      <c r="V99" s="41" t="s">
        <v>137</v>
      </c>
    </row>
    <row r="100" spans="21:22">
      <c r="U100" s="40">
        <v>96</v>
      </c>
      <c r="V100" s="41" t="s">
        <v>138</v>
      </c>
    </row>
    <row r="101" spans="21:22">
      <c r="U101" s="40">
        <v>97</v>
      </c>
      <c r="V101" s="41" t="s">
        <v>139</v>
      </c>
    </row>
    <row r="102" spans="21:22">
      <c r="U102" s="40">
        <v>98</v>
      </c>
      <c r="V102" s="41" t="s">
        <v>140</v>
      </c>
    </row>
    <row r="103" spans="21:22">
      <c r="U103" s="40">
        <v>99</v>
      </c>
      <c r="V103" s="41" t="s">
        <v>141</v>
      </c>
    </row>
  </sheetData>
  <mergeCells count="1">
    <mergeCell ref="U3:V3"/>
  </mergeCells>
  <phoneticPr fontId="3"/>
  <pageMargins left="0.39370078740157483" right="0.39370078740157483" top="0.98425196850393704" bottom="0.98425196850393704" header="0.51181102362204722" footer="0.51181102362204722"/>
  <pageSetup paperSize="9" scale="95" orientation="portrait" horizontalDpi="96" verticalDpi="96"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7"/>
  <sheetViews>
    <sheetView workbookViewId="0">
      <pane xSplit="3" ySplit="2" topLeftCell="D3" activePane="bottomRight" state="frozen"/>
      <selection pane="topRight" activeCell="D1" sqref="D1"/>
      <selection pane="bottomLeft" activeCell="A3" sqref="A3"/>
      <selection pane="bottomRight" activeCell="E28" sqref="E28"/>
    </sheetView>
  </sheetViews>
  <sheetFormatPr defaultRowHeight="13.5"/>
  <cols>
    <col min="1" max="1" width="9.25" style="133" bestFit="1" customWidth="1"/>
    <col min="2" max="2" width="8.5" style="133" bestFit="1" customWidth="1"/>
    <col min="3" max="3" width="1.625" style="166" customWidth="1"/>
    <col min="4" max="5" width="8.625" style="133" customWidth="1"/>
    <col min="6" max="36" width="9" style="132"/>
    <col min="37" max="16384" width="9" style="133"/>
  </cols>
  <sheetData>
    <row r="1" spans="1:7" s="132" customFormat="1">
      <c r="C1" s="161"/>
      <c r="D1" s="172" t="s">
        <v>210</v>
      </c>
      <c r="E1" s="173" t="s">
        <v>211</v>
      </c>
    </row>
    <row r="2" spans="1:7" s="132" customFormat="1" ht="27" customHeight="1">
      <c r="A2" s="153" t="s">
        <v>212</v>
      </c>
      <c r="B2" s="182" t="s">
        <v>204</v>
      </c>
      <c r="C2" s="170"/>
      <c r="D2" s="171" t="str">
        <f>ﾁｰﾑA</f>
        <v>東西大学</v>
      </c>
      <c r="E2" s="174" t="str">
        <f>ﾁｰﾑB</f>
        <v>南北銀行</v>
      </c>
      <c r="F2" s="148"/>
      <c r="G2" s="148"/>
    </row>
    <row r="3" spans="1:7" s="132" customFormat="1">
      <c r="A3" s="445">
        <v>1</v>
      </c>
      <c r="B3" s="154">
        <v>8</v>
      </c>
      <c r="C3" s="162">
        <v>0</v>
      </c>
      <c r="D3" s="181">
        <v>0</v>
      </c>
      <c r="E3" s="175">
        <v>0</v>
      </c>
    </row>
    <row r="4" spans="1:7" s="132" customFormat="1">
      <c r="A4" s="447">
        <v>1</v>
      </c>
      <c r="B4" s="152">
        <v>7</v>
      </c>
      <c r="C4" s="163">
        <v>1</v>
      </c>
      <c r="D4" s="155"/>
      <c r="E4" s="176"/>
    </row>
    <row r="5" spans="1:7" s="132" customFormat="1">
      <c r="A5" s="447"/>
      <c r="B5" s="152">
        <v>6</v>
      </c>
      <c r="C5" s="163">
        <v>2</v>
      </c>
      <c r="D5" s="155"/>
      <c r="E5" s="176"/>
    </row>
    <row r="6" spans="1:7" s="132" customFormat="1">
      <c r="A6" s="447">
        <v>1</v>
      </c>
      <c r="B6" s="152">
        <v>5</v>
      </c>
      <c r="C6" s="163">
        <v>3</v>
      </c>
      <c r="D6" s="155"/>
      <c r="E6" s="176"/>
    </row>
    <row r="7" spans="1:7" s="132" customFormat="1">
      <c r="A7" s="447"/>
      <c r="B7" s="152">
        <v>4</v>
      </c>
      <c r="C7" s="163">
        <v>4</v>
      </c>
      <c r="D7" s="155"/>
      <c r="E7" s="176"/>
    </row>
    <row r="8" spans="1:7" s="132" customFormat="1">
      <c r="A8" s="447">
        <v>1</v>
      </c>
      <c r="B8" s="152">
        <v>3</v>
      </c>
      <c r="C8" s="163">
        <v>5</v>
      </c>
      <c r="D8" s="155"/>
      <c r="E8" s="176"/>
    </row>
    <row r="9" spans="1:7" s="132" customFormat="1">
      <c r="A9" s="447"/>
      <c r="B9" s="152">
        <v>2</v>
      </c>
      <c r="C9" s="168">
        <v>6</v>
      </c>
      <c r="D9" s="169"/>
      <c r="E9" s="180"/>
    </row>
    <row r="10" spans="1:7" s="132" customFormat="1">
      <c r="A10" s="447"/>
      <c r="B10" s="167">
        <v>1</v>
      </c>
      <c r="C10" s="168">
        <v>7</v>
      </c>
      <c r="D10" s="169"/>
      <c r="E10" s="180"/>
    </row>
    <row r="11" spans="1:7" s="132" customFormat="1">
      <c r="A11" s="448">
        <v>1</v>
      </c>
      <c r="B11" s="156">
        <v>0</v>
      </c>
      <c r="C11" s="164">
        <v>8</v>
      </c>
      <c r="D11" s="157"/>
      <c r="E11" s="177"/>
    </row>
    <row r="12" spans="1:7" s="132" customFormat="1">
      <c r="A12" s="445">
        <v>2</v>
      </c>
      <c r="B12" s="152">
        <v>7</v>
      </c>
      <c r="C12" s="162">
        <v>9</v>
      </c>
      <c r="D12" s="160"/>
      <c r="E12" s="178"/>
    </row>
    <row r="13" spans="1:7" s="132" customFormat="1">
      <c r="A13" s="444"/>
      <c r="B13" s="152">
        <v>6</v>
      </c>
      <c r="C13" s="165">
        <v>10</v>
      </c>
      <c r="D13" s="159"/>
      <c r="E13" s="179"/>
    </row>
    <row r="14" spans="1:7" s="132" customFormat="1">
      <c r="A14" s="444"/>
      <c r="B14" s="152">
        <v>5</v>
      </c>
      <c r="C14" s="165">
        <v>11</v>
      </c>
      <c r="D14" s="159"/>
      <c r="E14" s="179"/>
    </row>
    <row r="15" spans="1:7" s="132" customFormat="1">
      <c r="A15" s="444"/>
      <c r="B15" s="152">
        <v>4</v>
      </c>
      <c r="C15" s="165">
        <v>12</v>
      </c>
      <c r="D15" s="159"/>
      <c r="E15" s="179"/>
    </row>
    <row r="16" spans="1:7" s="132" customFormat="1">
      <c r="A16" s="444"/>
      <c r="B16" s="152">
        <v>3</v>
      </c>
      <c r="C16" s="165">
        <v>13</v>
      </c>
      <c r="D16" s="159"/>
      <c r="E16" s="179"/>
    </row>
    <row r="17" spans="1:5" s="132" customFormat="1">
      <c r="A17" s="447">
        <v>2</v>
      </c>
      <c r="B17" s="152">
        <v>2</v>
      </c>
      <c r="C17" s="163">
        <v>14</v>
      </c>
      <c r="D17" s="155"/>
      <c r="E17" s="176"/>
    </row>
    <row r="18" spans="1:5" s="132" customFormat="1">
      <c r="A18" s="447">
        <v>2</v>
      </c>
      <c r="B18" s="167">
        <v>1</v>
      </c>
      <c r="C18" s="163">
        <v>15</v>
      </c>
      <c r="D18" s="155"/>
      <c r="E18" s="176"/>
    </row>
    <row r="19" spans="1:5" s="132" customFormat="1">
      <c r="A19" s="448">
        <v>2</v>
      </c>
      <c r="B19" s="156">
        <v>0</v>
      </c>
      <c r="C19" s="164">
        <v>16</v>
      </c>
      <c r="D19" s="157"/>
      <c r="E19" s="177"/>
    </row>
    <row r="20" spans="1:5" s="132" customFormat="1">
      <c r="A20" s="445">
        <v>3</v>
      </c>
      <c r="B20" s="152">
        <v>7</v>
      </c>
      <c r="C20" s="162">
        <v>17</v>
      </c>
      <c r="D20" s="160"/>
      <c r="E20" s="178"/>
    </row>
    <row r="21" spans="1:5" s="132" customFormat="1">
      <c r="A21" s="447"/>
      <c r="B21" s="152">
        <v>6</v>
      </c>
      <c r="C21" s="163">
        <v>18</v>
      </c>
      <c r="D21" s="155"/>
      <c r="E21" s="176"/>
    </row>
    <row r="22" spans="1:5" s="132" customFormat="1">
      <c r="A22" s="447"/>
      <c r="B22" s="152">
        <v>5</v>
      </c>
      <c r="C22" s="163">
        <v>19</v>
      </c>
      <c r="D22" s="155"/>
      <c r="E22" s="176"/>
    </row>
    <row r="23" spans="1:5" s="132" customFormat="1">
      <c r="A23" s="447"/>
      <c r="B23" s="152">
        <v>4</v>
      </c>
      <c r="C23" s="163">
        <v>20</v>
      </c>
      <c r="D23" s="155"/>
      <c r="E23" s="176"/>
    </row>
    <row r="24" spans="1:5" s="132" customFormat="1">
      <c r="A24" s="447"/>
      <c r="B24" s="152">
        <v>3</v>
      </c>
      <c r="C24" s="163">
        <v>21</v>
      </c>
      <c r="D24" s="155"/>
      <c r="E24" s="176"/>
    </row>
    <row r="25" spans="1:5" s="132" customFormat="1">
      <c r="A25" s="447"/>
      <c r="B25" s="152">
        <v>2</v>
      </c>
      <c r="C25" s="163">
        <v>22</v>
      </c>
      <c r="D25" s="155"/>
      <c r="E25" s="176"/>
    </row>
    <row r="26" spans="1:5" s="132" customFormat="1">
      <c r="A26" s="447"/>
      <c r="B26" s="167">
        <v>1</v>
      </c>
      <c r="C26" s="163">
        <v>23</v>
      </c>
      <c r="D26" s="155"/>
      <c r="E26" s="176"/>
    </row>
    <row r="27" spans="1:5" s="132" customFormat="1">
      <c r="A27" s="448">
        <v>4</v>
      </c>
      <c r="B27" s="156">
        <v>0</v>
      </c>
      <c r="C27" s="164">
        <v>24</v>
      </c>
      <c r="D27" s="157"/>
      <c r="E27" s="177"/>
    </row>
    <row r="28" spans="1:5" s="132" customFormat="1">
      <c r="A28" s="445">
        <v>4</v>
      </c>
      <c r="B28" s="152">
        <v>7</v>
      </c>
      <c r="C28" s="162">
        <v>25</v>
      </c>
      <c r="D28" s="160"/>
      <c r="E28" s="178"/>
    </row>
    <row r="29" spans="1:5" s="132" customFormat="1">
      <c r="A29" s="447"/>
      <c r="B29" s="152">
        <v>6</v>
      </c>
      <c r="C29" s="163">
        <v>26</v>
      </c>
      <c r="D29" s="155"/>
      <c r="E29" s="176"/>
    </row>
    <row r="30" spans="1:5" s="132" customFormat="1">
      <c r="A30" s="447"/>
      <c r="B30" s="152">
        <v>5</v>
      </c>
      <c r="C30" s="163">
        <v>27</v>
      </c>
      <c r="D30" s="155"/>
      <c r="E30" s="176"/>
    </row>
    <row r="31" spans="1:5" s="132" customFormat="1">
      <c r="A31" s="447"/>
      <c r="B31" s="152">
        <v>4</v>
      </c>
      <c r="C31" s="163">
        <v>28</v>
      </c>
      <c r="D31" s="155"/>
      <c r="E31" s="176"/>
    </row>
    <row r="32" spans="1:5" s="132" customFormat="1">
      <c r="A32" s="447"/>
      <c r="B32" s="152">
        <v>3</v>
      </c>
      <c r="C32" s="163">
        <v>29</v>
      </c>
      <c r="D32" s="155"/>
      <c r="E32" s="176"/>
    </row>
    <row r="33" spans="1:5" s="132" customFormat="1">
      <c r="A33" s="447"/>
      <c r="B33" s="152">
        <v>2</v>
      </c>
      <c r="C33" s="163">
        <v>30</v>
      </c>
      <c r="D33" s="155"/>
      <c r="E33" s="176"/>
    </row>
    <row r="34" spans="1:5" s="132" customFormat="1">
      <c r="A34" s="447">
        <v>4</v>
      </c>
      <c r="B34" s="167">
        <v>1</v>
      </c>
      <c r="C34" s="163">
        <v>31</v>
      </c>
      <c r="D34" s="155"/>
      <c r="E34" s="176"/>
    </row>
    <row r="35" spans="1:5" s="132" customFormat="1">
      <c r="A35" s="448">
        <v>4</v>
      </c>
      <c r="B35" s="156">
        <v>0</v>
      </c>
      <c r="C35" s="164">
        <v>32</v>
      </c>
      <c r="D35" s="157"/>
      <c r="E35" s="177"/>
    </row>
    <row r="36" spans="1:5" s="132" customFormat="1">
      <c r="A36" s="445" t="s">
        <v>213</v>
      </c>
      <c r="B36" s="158">
        <v>2</v>
      </c>
      <c r="C36" s="165">
        <v>33</v>
      </c>
      <c r="D36" s="160"/>
      <c r="E36" s="178"/>
    </row>
    <row r="37" spans="1:5" s="132" customFormat="1">
      <c r="A37" s="444"/>
      <c r="B37" s="342">
        <v>1</v>
      </c>
      <c r="C37" s="343">
        <v>34</v>
      </c>
      <c r="D37" s="169"/>
      <c r="E37" s="180"/>
    </row>
    <row r="38" spans="1:5" s="132" customFormat="1">
      <c r="A38" s="444" t="s">
        <v>205</v>
      </c>
      <c r="B38" s="167">
        <v>0</v>
      </c>
      <c r="C38" s="168">
        <v>35</v>
      </c>
      <c r="D38" s="157"/>
      <c r="E38" s="177"/>
    </row>
    <row r="39" spans="1:5" s="132" customFormat="1">
      <c r="A39" s="445" t="s">
        <v>214</v>
      </c>
      <c r="B39" s="154">
        <v>2</v>
      </c>
      <c r="C39" s="162">
        <v>36</v>
      </c>
      <c r="D39" s="160"/>
      <c r="E39" s="178"/>
    </row>
    <row r="40" spans="1:5" s="132" customFormat="1">
      <c r="A40" s="444"/>
      <c r="B40" s="167">
        <v>1</v>
      </c>
      <c r="C40" s="168">
        <v>37</v>
      </c>
      <c r="D40" s="169"/>
      <c r="E40" s="180"/>
    </row>
    <row r="41" spans="1:5" s="132" customFormat="1">
      <c r="A41" s="446" t="s">
        <v>206</v>
      </c>
      <c r="B41" s="156">
        <v>0</v>
      </c>
      <c r="C41" s="164">
        <v>38</v>
      </c>
      <c r="D41" s="157"/>
      <c r="E41" s="177"/>
    </row>
    <row r="42" spans="1:5" s="132" customFormat="1">
      <c r="A42" s="444" t="s">
        <v>215</v>
      </c>
      <c r="B42" s="154">
        <v>2</v>
      </c>
      <c r="C42" s="165">
        <v>39</v>
      </c>
      <c r="D42" s="160"/>
      <c r="E42" s="178"/>
    </row>
    <row r="43" spans="1:5" s="132" customFormat="1">
      <c r="A43" s="444"/>
      <c r="B43" s="167">
        <v>1</v>
      </c>
      <c r="C43" s="343">
        <v>40</v>
      </c>
      <c r="D43" s="169"/>
      <c r="E43" s="180"/>
    </row>
    <row r="44" spans="1:5" s="132" customFormat="1">
      <c r="A44" s="444" t="s">
        <v>207</v>
      </c>
      <c r="B44" s="167">
        <v>1</v>
      </c>
      <c r="C44" s="168">
        <v>41</v>
      </c>
      <c r="D44" s="157"/>
      <c r="E44" s="177"/>
    </row>
    <row r="45" spans="1:5" s="132" customFormat="1">
      <c r="A45" s="445" t="s">
        <v>216</v>
      </c>
      <c r="B45" s="154">
        <v>2</v>
      </c>
      <c r="C45" s="162">
        <v>42</v>
      </c>
      <c r="D45" s="160"/>
      <c r="E45" s="178"/>
    </row>
    <row r="46" spans="1:5" s="132" customFormat="1">
      <c r="A46" s="444"/>
      <c r="B46" s="158">
        <v>1</v>
      </c>
      <c r="C46" s="165">
        <v>43</v>
      </c>
      <c r="D46" s="159"/>
      <c r="E46" s="179"/>
    </row>
    <row r="47" spans="1:5" s="132" customFormat="1">
      <c r="A47" s="446" t="s">
        <v>208</v>
      </c>
      <c r="B47" s="156">
        <v>0</v>
      </c>
      <c r="C47" s="164">
        <v>44</v>
      </c>
      <c r="D47" s="157"/>
      <c r="E47" s="177"/>
    </row>
  </sheetData>
  <mergeCells count="8">
    <mergeCell ref="A42:A44"/>
    <mergeCell ref="A45:A47"/>
    <mergeCell ref="A3:A11"/>
    <mergeCell ref="A12:A19"/>
    <mergeCell ref="A20:A27"/>
    <mergeCell ref="A28:A35"/>
    <mergeCell ref="A36:A38"/>
    <mergeCell ref="A39:A41"/>
  </mergeCells>
  <phoneticPr fontId="3"/>
  <conditionalFormatting sqref="C3:C47">
    <cfRule type="expression" dxfId="11" priority="10" stopIfTrue="1">
      <formula>#REF!=TRUE</formula>
    </cfRule>
  </conditionalFormatting>
  <printOptions horizontalCentered="1"/>
  <pageMargins left="0.78740157480314965" right="0.78740157480314965" top="0.39370078740157483" bottom="0.39370078740157483" header="0.51181102362204722" footer="0.51181102362204722"/>
  <pageSetup paperSize="9" orientation="portrait" horizontalDpi="4294967293"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1"/>
  <sheetViews>
    <sheetView zoomScale="96" zoomScaleNormal="96" workbookViewId="0">
      <selection activeCell="T8" sqref="T8:Y9"/>
    </sheetView>
  </sheetViews>
  <sheetFormatPr defaultRowHeight="13.5"/>
  <cols>
    <col min="1" max="30" width="3.125" style="198" customWidth="1"/>
    <col min="31" max="45" width="2.625" style="198" customWidth="1"/>
    <col min="46" max="16384" width="9" style="198"/>
  </cols>
  <sheetData>
    <row r="1" spans="1:45" ht="14.25" customHeight="1" thickTop="1">
      <c r="A1" s="451" t="s">
        <v>317</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197"/>
      <c r="AE1" s="197"/>
      <c r="AF1" s="197"/>
      <c r="AG1" s="197"/>
      <c r="AH1" s="197"/>
      <c r="AI1" s="197"/>
      <c r="AJ1" s="197"/>
      <c r="AK1" s="197"/>
      <c r="AL1" s="197"/>
      <c r="AM1" s="197"/>
      <c r="AN1" s="197"/>
      <c r="AO1" s="197"/>
      <c r="AP1" s="197"/>
      <c r="AQ1" s="197"/>
      <c r="AR1" s="197"/>
      <c r="AS1" s="197"/>
    </row>
    <row r="2" spans="1:45" ht="13.5" customHeight="1">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197"/>
      <c r="AE2" s="197"/>
      <c r="AF2" s="197"/>
      <c r="AG2" s="197"/>
      <c r="AH2" s="197"/>
      <c r="AI2" s="197"/>
      <c r="AJ2" s="197"/>
      <c r="AK2" s="197"/>
      <c r="AL2" s="197"/>
      <c r="AM2" s="197"/>
      <c r="AN2" s="197"/>
      <c r="AO2" s="197"/>
      <c r="AP2" s="197"/>
      <c r="AQ2" s="197"/>
      <c r="AR2" s="197"/>
      <c r="AS2" s="197"/>
    </row>
    <row r="3" spans="1:45" ht="17.25" customHeight="1">
      <c r="A3" s="452"/>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197"/>
      <c r="AE3" s="197"/>
      <c r="AF3" s="197"/>
      <c r="AG3" s="197"/>
      <c r="AH3" s="197"/>
      <c r="AI3" s="197"/>
      <c r="AJ3" s="197"/>
      <c r="AK3" s="197"/>
      <c r="AL3" s="197"/>
      <c r="AM3" s="197"/>
      <c r="AN3" s="197"/>
      <c r="AO3" s="197"/>
      <c r="AP3" s="197"/>
      <c r="AQ3" s="197"/>
      <c r="AR3" s="197"/>
      <c r="AS3" s="197"/>
    </row>
    <row r="4" spans="1:45" ht="14.25"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197"/>
      <c r="AE4" s="197"/>
      <c r="AF4" s="197"/>
      <c r="AG4" s="197"/>
      <c r="AH4" s="197"/>
      <c r="AI4" s="197"/>
      <c r="AJ4" s="197"/>
      <c r="AK4" s="197"/>
      <c r="AL4" s="197"/>
      <c r="AM4" s="197"/>
      <c r="AN4" s="197"/>
      <c r="AO4" s="197"/>
      <c r="AP4" s="197"/>
      <c r="AQ4" s="197"/>
      <c r="AR4" s="197"/>
      <c r="AS4" s="197"/>
    </row>
    <row r="5" spans="1:45" ht="15" customHeight="1" thickBot="1">
      <c r="A5" s="453"/>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199"/>
      <c r="AE5" s="197"/>
      <c r="AF5" s="197"/>
      <c r="AG5" s="197"/>
      <c r="AH5" s="197"/>
      <c r="AI5" s="197"/>
      <c r="AJ5" s="197"/>
      <c r="AK5" s="197"/>
      <c r="AL5" s="197"/>
      <c r="AM5" s="197"/>
      <c r="AN5" s="197"/>
      <c r="AO5" s="197"/>
      <c r="AP5" s="197"/>
      <c r="AQ5" s="197"/>
      <c r="AR5" s="197"/>
      <c r="AS5" s="197"/>
    </row>
    <row r="6" spans="1:45" ht="15" customHeight="1" thickTop="1">
      <c r="A6" s="321"/>
      <c r="B6" s="322"/>
      <c r="C6" s="322"/>
      <c r="D6" s="322"/>
      <c r="E6" s="323"/>
      <c r="F6" s="323"/>
      <c r="G6" s="323"/>
      <c r="H6" s="323"/>
      <c r="I6" s="323"/>
      <c r="J6" s="323"/>
      <c r="K6" s="323"/>
      <c r="L6" s="323"/>
      <c r="M6" s="323"/>
      <c r="N6" s="323"/>
      <c r="O6" s="323"/>
      <c r="P6" s="323"/>
      <c r="Q6" s="323"/>
      <c r="R6" s="323"/>
      <c r="S6" s="323"/>
      <c r="T6" s="323"/>
      <c r="U6" s="322"/>
      <c r="V6" s="322"/>
      <c r="W6" s="322"/>
      <c r="X6" s="322"/>
      <c r="Y6" s="322"/>
      <c r="Z6" s="322"/>
      <c r="AA6" s="322"/>
      <c r="AB6" s="322"/>
      <c r="AC6" s="321"/>
      <c r="AD6" s="199"/>
      <c r="AE6" s="197"/>
      <c r="AF6" s="197"/>
      <c r="AG6" s="197"/>
      <c r="AH6" s="197"/>
      <c r="AI6" s="197"/>
      <c r="AJ6" s="197"/>
      <c r="AK6" s="197"/>
      <c r="AL6" s="197"/>
      <c r="AM6" s="197"/>
      <c r="AN6" s="197"/>
      <c r="AO6" s="197"/>
      <c r="AP6" s="197"/>
      <c r="AQ6" s="197"/>
      <c r="AR6" s="197"/>
      <c r="AS6" s="197"/>
    </row>
    <row r="7" spans="1:45" ht="14.25">
      <c r="B7" s="296"/>
      <c r="C7" s="296"/>
      <c r="D7" s="296"/>
      <c r="E7" s="296"/>
      <c r="F7" s="476" t="str">
        <f>IF($M$8=$H$53,"","警告：合計が違います")</f>
        <v/>
      </c>
      <c r="G7" s="476"/>
      <c r="H7" s="476"/>
      <c r="I7" s="476"/>
      <c r="J7" s="476"/>
      <c r="K7" s="476"/>
      <c r="L7" s="476"/>
      <c r="M7" s="476"/>
      <c r="N7" s="476"/>
      <c r="O7" s="201">
        <f>入力_3!D11</f>
        <v>0</v>
      </c>
      <c r="P7" s="202" t="s">
        <v>186</v>
      </c>
      <c r="Q7" s="203">
        <f>入力_3!E11</f>
        <v>0</v>
      </c>
      <c r="R7" s="476" t="str">
        <f>IF($R$8=$W$53,"","警告：合計が違います")</f>
        <v/>
      </c>
      <c r="S7" s="476"/>
      <c r="T7" s="476"/>
      <c r="U7" s="476"/>
      <c r="V7" s="476"/>
      <c r="W7" s="476"/>
      <c r="X7" s="476"/>
      <c r="Y7" s="476"/>
      <c r="Z7" s="476"/>
      <c r="AA7"/>
      <c r="AB7" s="199"/>
      <c r="AC7" s="199"/>
      <c r="AD7" s="298"/>
      <c r="AE7" s="298"/>
      <c r="AF7" s="298"/>
      <c r="AG7" s="298"/>
      <c r="AH7" s="197"/>
      <c r="AI7" s="197"/>
      <c r="AJ7" s="197"/>
      <c r="AK7" s="197"/>
      <c r="AL7" s="197"/>
      <c r="AM7" s="197"/>
      <c r="AN7" s="197"/>
      <c r="AO7" s="197"/>
      <c r="AP7" s="197"/>
      <c r="AQ7" s="197"/>
      <c r="AR7" s="197"/>
      <c r="AS7" s="197"/>
    </row>
    <row r="8" spans="1:45" ht="14.25" customHeight="1">
      <c r="A8" s="469" t="str">
        <f>IF(ｹﾞｰﾑ区分="","",ｹﾞｰﾑ区分)</f>
        <v>男子準決勝</v>
      </c>
      <c r="B8" s="469"/>
      <c r="C8" s="469"/>
      <c r="D8" s="469"/>
      <c r="E8" s="469"/>
      <c r="F8" s="469"/>
      <c r="G8" s="449" t="str">
        <f>ﾁｰﾑA</f>
        <v>東西大学</v>
      </c>
      <c r="H8" s="449"/>
      <c r="I8" s="449"/>
      <c r="J8" s="449"/>
      <c r="K8" s="449"/>
      <c r="L8" s="449"/>
      <c r="M8" s="477">
        <f>SUM(O7:O11)</f>
        <v>0</v>
      </c>
      <c r="N8" s="477"/>
      <c r="O8" s="201">
        <f>入力_3!D19-入力_3!D11</f>
        <v>0</v>
      </c>
      <c r="P8" s="202" t="s">
        <v>185</v>
      </c>
      <c r="Q8" s="203">
        <f>入力_3!E19-入力_3!E11</f>
        <v>0</v>
      </c>
      <c r="R8" s="477">
        <f>SUM(Q7:Q11)</f>
        <v>0</v>
      </c>
      <c r="S8" s="477"/>
      <c r="T8" s="450" t="str">
        <f>ﾁｰﾑB</f>
        <v>南北銀行</v>
      </c>
      <c r="U8" s="450"/>
      <c r="V8" s="450"/>
      <c r="W8" s="450"/>
      <c r="X8" s="450"/>
      <c r="Y8" s="450"/>
      <c r="Z8" s="297"/>
      <c r="AA8" s="199"/>
      <c r="AB8" s="199"/>
      <c r="AC8" s="199"/>
      <c r="AD8" s="197"/>
      <c r="AE8" s="298"/>
      <c r="AF8" s="298"/>
      <c r="AG8" s="298"/>
      <c r="AH8" s="197"/>
      <c r="AI8" s="197"/>
      <c r="AJ8" s="197"/>
      <c r="AK8" s="197"/>
      <c r="AL8" s="197"/>
      <c r="AM8" s="197"/>
      <c r="AN8" s="197"/>
      <c r="AO8" s="197"/>
      <c r="AP8" s="197"/>
      <c r="AQ8" s="197"/>
      <c r="AR8" s="197"/>
      <c r="AS8" s="197"/>
    </row>
    <row r="9" spans="1:45" ht="14.25" customHeight="1">
      <c r="A9" s="469"/>
      <c r="B9" s="469"/>
      <c r="C9" s="469"/>
      <c r="D9" s="469"/>
      <c r="E9" s="469"/>
      <c r="F9" s="469"/>
      <c r="G9" s="449"/>
      <c r="H9" s="449"/>
      <c r="I9" s="449"/>
      <c r="J9" s="449"/>
      <c r="K9" s="449"/>
      <c r="L9" s="449"/>
      <c r="M9" s="477"/>
      <c r="N9" s="477"/>
      <c r="O9" s="201">
        <f>入力_3!D27-入力_3!D19</f>
        <v>0</v>
      </c>
      <c r="P9" s="202" t="s">
        <v>187</v>
      </c>
      <c r="Q9" s="203">
        <f>入力_3!E27-入力_3!E19</f>
        <v>0</v>
      </c>
      <c r="R9" s="477"/>
      <c r="S9" s="477"/>
      <c r="T9" s="450"/>
      <c r="U9" s="450"/>
      <c r="V9" s="450"/>
      <c r="W9" s="450"/>
      <c r="X9" s="450"/>
      <c r="Y9" s="450"/>
      <c r="Z9" s="297"/>
      <c r="AA9" s="199"/>
      <c r="AB9" s="199"/>
      <c r="AC9" s="199"/>
      <c r="AD9" s="298"/>
      <c r="AE9" s="298"/>
      <c r="AF9" s="298"/>
      <c r="AG9" s="298"/>
      <c r="AH9" s="197"/>
      <c r="AI9" s="197"/>
      <c r="AJ9" s="197"/>
      <c r="AK9" s="197"/>
      <c r="AL9" s="197"/>
      <c r="AM9" s="197"/>
      <c r="AN9" s="197"/>
      <c r="AO9" s="197"/>
      <c r="AP9" s="197"/>
      <c r="AQ9" s="197"/>
      <c r="AR9" s="197"/>
      <c r="AS9" s="197"/>
    </row>
    <row r="10" spans="1:45" ht="17.25">
      <c r="A10" s="483" t="s">
        <v>188</v>
      </c>
      <c r="B10" s="483"/>
      <c r="C10" s="468"/>
      <c r="D10" s="468"/>
      <c r="E10" s="468"/>
      <c r="F10" s="468"/>
      <c r="G10" s="474" t="str">
        <f>IF(ﾁｰﾑA所属="","","("&amp;ﾁｰﾑA所属&amp;")")</f>
        <v>(○○県)</v>
      </c>
      <c r="H10" s="474"/>
      <c r="I10" s="474"/>
      <c r="J10" s="474"/>
      <c r="K10" s="474"/>
      <c r="L10" s="474"/>
      <c r="M10" s="472" t="str">
        <f>IF(M8&gt;R8,"○","●")</f>
        <v>●</v>
      </c>
      <c r="N10" s="472"/>
      <c r="O10" s="201">
        <f>入力_3!D35-入力_3!D27</f>
        <v>0</v>
      </c>
      <c r="P10" s="202" t="s">
        <v>186</v>
      </c>
      <c r="Q10" s="203">
        <f>入力_3!E35-入力_3!E27</f>
        <v>0</v>
      </c>
      <c r="R10" s="472" t="str">
        <f>IF(R8&gt;M8,"○","●")</f>
        <v>●</v>
      </c>
      <c r="S10" s="472"/>
      <c r="T10" s="473" t="str">
        <f>IF(ﾁｰﾑB所属="","","("&amp;ﾁｰﾑB所属&amp;")")</f>
        <v>(△△県)</v>
      </c>
      <c r="U10" s="473"/>
      <c r="V10" s="473"/>
      <c r="W10" s="473"/>
      <c r="X10" s="473"/>
      <c r="Y10" s="473"/>
      <c r="Z10" s="473"/>
      <c r="AA10" s="204"/>
      <c r="AB10" s="199"/>
      <c r="AC10" s="199"/>
      <c r="AD10" s="298"/>
      <c r="AE10" s="298"/>
      <c r="AF10" s="298"/>
      <c r="AG10" s="298"/>
      <c r="AH10" s="197"/>
      <c r="AI10" s="197"/>
      <c r="AJ10" s="197"/>
      <c r="AK10" s="197"/>
      <c r="AL10" s="197"/>
      <c r="AM10" s="197"/>
      <c r="AN10" s="197"/>
      <c r="AO10" s="197"/>
      <c r="AP10" s="197"/>
      <c r="AQ10" s="197"/>
      <c r="AR10" s="197"/>
      <c r="AS10" s="197"/>
    </row>
    <row r="11" spans="1:45" ht="17.25">
      <c r="A11" s="483" t="s">
        <v>189</v>
      </c>
      <c r="B11" s="483"/>
      <c r="C11" s="468"/>
      <c r="D11" s="468"/>
      <c r="E11" s="468"/>
      <c r="F11" s="468"/>
      <c r="G11" s="296"/>
      <c r="H11" s="205"/>
      <c r="I11" s="205"/>
      <c r="J11" s="205"/>
      <c r="K11" s="205"/>
      <c r="L11" s="205"/>
      <c r="M11" s="205"/>
      <c r="N11" s="206"/>
      <c r="O11" s="201"/>
      <c r="P11" s="202" t="s">
        <v>187</v>
      </c>
      <c r="Q11" s="203"/>
      <c r="R11" s="207"/>
      <c r="S11" s="207"/>
      <c r="T11" s="207"/>
      <c r="U11" s="207"/>
      <c r="V11" s="208"/>
      <c r="W11" s="205"/>
      <c r="X11" s="205"/>
      <c r="Y11" s="199"/>
      <c r="Z11" s="199"/>
      <c r="AA11" s="199"/>
      <c r="AB11" s="199"/>
      <c r="AC11" s="199"/>
      <c r="AD11" s="197"/>
      <c r="AE11" s="298"/>
      <c r="AF11" s="298"/>
      <c r="AG11" s="298"/>
      <c r="AH11" s="197"/>
      <c r="AI11" s="197"/>
      <c r="AJ11" s="197"/>
      <c r="AK11" s="197"/>
      <c r="AL11" s="197"/>
      <c r="AM11" s="197"/>
      <c r="AN11" s="197"/>
      <c r="AO11" s="197"/>
      <c r="AP11" s="197"/>
      <c r="AQ11" s="197"/>
      <c r="AR11" s="197"/>
      <c r="AS11" s="197"/>
    </row>
    <row r="12" spans="1:45">
      <c r="A12" s="209"/>
      <c r="B12" s="298"/>
      <c r="C12" s="468"/>
      <c r="D12" s="468"/>
      <c r="E12" s="468"/>
      <c r="F12" s="468"/>
      <c r="G12" s="296"/>
      <c r="H12" s="205"/>
      <c r="I12" s="205"/>
      <c r="J12" s="205"/>
      <c r="K12" s="205"/>
      <c r="L12" s="479" t="str">
        <f>IF(AND(入力_3!D35&gt;0,入力_3!D35=入力_3!E35),"延長の得点を入力してください","")</f>
        <v/>
      </c>
      <c r="M12" s="479"/>
      <c r="N12" s="479"/>
      <c r="O12" s="479"/>
      <c r="P12" s="479"/>
      <c r="Q12" s="479"/>
      <c r="R12" s="479"/>
      <c r="S12" s="479"/>
      <c r="T12" s="479"/>
      <c r="U12" s="205"/>
      <c r="V12" s="205"/>
      <c r="W12" s="205"/>
      <c r="X12" s="205"/>
      <c r="Y12" s="199"/>
      <c r="Z12" s="199"/>
      <c r="AA12" s="199"/>
      <c r="AB12" s="199"/>
      <c r="AC12" s="199"/>
      <c r="AD12" s="197"/>
      <c r="AE12" s="298"/>
      <c r="AF12" s="298"/>
      <c r="AG12" s="298"/>
      <c r="AH12" s="197"/>
      <c r="AI12" s="197"/>
      <c r="AJ12" s="197"/>
      <c r="AK12" s="197"/>
      <c r="AL12" s="197"/>
      <c r="AM12" s="197"/>
      <c r="AN12" s="197"/>
      <c r="AO12" s="197"/>
      <c r="AP12" s="197"/>
      <c r="AQ12" s="197"/>
      <c r="AR12" s="197"/>
      <c r="AS12" s="197"/>
    </row>
    <row r="13" spans="1:45" ht="14.25" thickBot="1">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10"/>
      <c r="Z13" s="210"/>
      <c r="AA13" s="210"/>
      <c r="AB13" s="210"/>
      <c r="AC13" s="210"/>
      <c r="AD13" s="197"/>
      <c r="AE13" s="197"/>
      <c r="AF13" s="197"/>
      <c r="AG13" s="197"/>
      <c r="AH13" s="197"/>
      <c r="AI13" s="197"/>
      <c r="AJ13" s="197"/>
      <c r="AK13" s="197"/>
      <c r="AL13" s="197"/>
      <c r="AM13" s="197"/>
      <c r="AN13" s="197"/>
      <c r="AO13" s="197"/>
      <c r="AP13" s="197"/>
      <c r="AQ13" s="197"/>
      <c r="AR13" s="197"/>
      <c r="AS13" s="197"/>
    </row>
    <row r="14" spans="1:45" s="355" customFormat="1" ht="14.25" thickTop="1">
      <c r="A14" s="469" t="str">
        <f>IF(ゲーム記号="","","No. "&amp;ゲーム記号)</f>
        <v>No. 3A1</v>
      </c>
      <c r="B14" s="469"/>
      <c r="C14" s="469"/>
      <c r="D14" s="469"/>
      <c r="E14" s="470" t="s">
        <v>190</v>
      </c>
      <c r="F14" s="470"/>
      <c r="G14" s="478">
        <f>IF(期日="","",期日)</f>
        <v>40577</v>
      </c>
      <c r="H14" s="478"/>
      <c r="I14" s="478"/>
      <c r="J14" s="478"/>
      <c r="K14" s="478"/>
      <c r="L14" s="478"/>
      <c r="M14" s="482">
        <f>IF(開始時刻="","",開始時刻)</f>
        <v>0.54166666666666663</v>
      </c>
      <c r="N14" s="482"/>
      <c r="O14" s="482"/>
      <c r="P14" s="480" t="str">
        <f>IF(会場="","","会場： "&amp;会場)</f>
        <v>会場： □□市総合体育館</v>
      </c>
      <c r="Q14" s="480"/>
      <c r="R14" s="480"/>
      <c r="S14" s="480"/>
      <c r="T14" s="480"/>
      <c r="U14" s="480"/>
      <c r="V14" s="480"/>
      <c r="W14" s="480"/>
      <c r="X14" s="480"/>
      <c r="Y14" s="480"/>
      <c r="Z14" s="480"/>
      <c r="AA14" s="480"/>
      <c r="AB14" s="480"/>
      <c r="AC14" s="480"/>
      <c r="AD14" s="197"/>
      <c r="AE14" s="197"/>
      <c r="AF14" s="197"/>
      <c r="AG14" s="197"/>
      <c r="AH14" s="197"/>
      <c r="AI14" s="197"/>
      <c r="AJ14" s="197"/>
      <c r="AK14" s="197"/>
      <c r="AL14" s="197"/>
      <c r="AM14" s="197"/>
      <c r="AN14" s="197"/>
      <c r="AP14" s="197"/>
      <c r="AQ14" s="197"/>
    </row>
    <row r="15" spans="1:45" s="355" customFormat="1">
      <c r="A15" s="469"/>
      <c r="B15" s="469"/>
      <c r="C15" s="469"/>
      <c r="D15" s="469"/>
      <c r="E15" s="470"/>
      <c r="F15" s="470"/>
      <c r="G15" s="478"/>
      <c r="H15" s="478"/>
      <c r="I15" s="478"/>
      <c r="J15" s="478"/>
      <c r="K15" s="478"/>
      <c r="L15" s="478"/>
      <c r="M15" s="482"/>
      <c r="N15" s="482"/>
      <c r="O15" s="482"/>
      <c r="P15" s="481"/>
      <c r="Q15" s="481"/>
      <c r="R15" s="481"/>
      <c r="S15" s="481"/>
      <c r="T15" s="481"/>
      <c r="U15" s="481"/>
      <c r="V15" s="481"/>
      <c r="W15" s="481"/>
      <c r="X15" s="481"/>
      <c r="Y15" s="481"/>
      <c r="Z15" s="481"/>
      <c r="AA15" s="481"/>
      <c r="AB15" s="481"/>
      <c r="AC15" s="481"/>
      <c r="AD15" s="197"/>
      <c r="AE15" s="197"/>
      <c r="AF15" s="197"/>
      <c r="AG15" s="197"/>
      <c r="AH15" s="197"/>
      <c r="AI15" s="197"/>
      <c r="AJ15" s="197"/>
      <c r="AK15" s="197"/>
      <c r="AL15" s="197"/>
      <c r="AM15" s="197"/>
      <c r="AN15" s="197"/>
      <c r="AO15" s="197"/>
      <c r="AP15" s="197"/>
      <c r="AQ15" s="197"/>
    </row>
    <row r="16" spans="1:45" ht="14.25">
      <c r="A16" s="296"/>
      <c r="B16" s="296"/>
      <c r="C16" s="296"/>
      <c r="D16" s="296"/>
      <c r="E16" s="302"/>
      <c r="F16" s="302"/>
      <c r="G16" s="301"/>
      <c r="H16" s="301"/>
      <c r="I16" s="301"/>
      <c r="J16" s="301"/>
      <c r="K16" s="301"/>
      <c r="L16" s="301"/>
      <c r="M16" s="299"/>
      <c r="N16" s="299"/>
      <c r="O16" s="299"/>
      <c r="P16" s="300"/>
      <c r="Q16" s="300"/>
      <c r="R16" s="300"/>
      <c r="S16" s="300"/>
      <c r="T16" s="300"/>
      <c r="U16" s="300"/>
      <c r="V16" s="300"/>
      <c r="W16" s="300"/>
      <c r="X16" s="300"/>
      <c r="Y16" s="300"/>
      <c r="Z16" s="300"/>
      <c r="AA16" s="300"/>
      <c r="AB16" s="300"/>
      <c r="AC16" s="300"/>
      <c r="AD16" s="296"/>
      <c r="AE16" s="197"/>
      <c r="AF16" s="211"/>
      <c r="AG16" s="197"/>
      <c r="AH16" s="197"/>
      <c r="AI16" s="197"/>
      <c r="AJ16" s="197"/>
      <c r="AK16" s="197"/>
      <c r="AL16" s="197"/>
      <c r="AM16" s="197"/>
      <c r="AN16" s="197"/>
      <c r="AO16" s="197"/>
      <c r="AP16" s="197"/>
      <c r="AQ16" s="197"/>
      <c r="AR16" s="197"/>
      <c r="AS16" s="197"/>
    </row>
    <row r="17" spans="1:47">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row>
    <row r="18" spans="1:47">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7">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row>
    <row r="20" spans="1:47">
      <c r="A20" s="197"/>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11"/>
      <c r="AE20" s="197"/>
      <c r="AF20" s="197"/>
      <c r="AG20" s="197"/>
      <c r="AH20" s="197"/>
      <c r="AI20" s="197"/>
      <c r="AJ20" s="197"/>
      <c r="AK20" s="197"/>
      <c r="AL20" s="197"/>
      <c r="AM20" s="197"/>
      <c r="AN20" s="197"/>
      <c r="AO20" s="197"/>
      <c r="AP20" s="197"/>
      <c r="AQ20" s="197"/>
      <c r="AR20" s="197"/>
      <c r="AS20" s="197"/>
    </row>
    <row r="21" spans="1:47">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211"/>
      <c r="AE21" s="197"/>
      <c r="AF21" s="197"/>
      <c r="AG21" s="197"/>
      <c r="AH21" s="197"/>
      <c r="AI21" s="197"/>
      <c r="AJ21" s="197"/>
      <c r="AK21" s="197"/>
      <c r="AL21" s="197"/>
      <c r="AM21" s="197"/>
      <c r="AN21" s="197"/>
      <c r="AO21" s="197"/>
      <c r="AP21" s="197"/>
      <c r="AQ21" s="197"/>
      <c r="AR21" s="197"/>
      <c r="AS21" s="197"/>
    </row>
    <row r="22" spans="1:47">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row>
    <row r="23" spans="1:47">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row>
    <row r="24" spans="1:47">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row>
    <row r="25" spans="1:47">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row>
    <row r="26" spans="1:47">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row>
    <row r="27" spans="1:47">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row>
    <row r="28" spans="1:47">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F28" s="421"/>
      <c r="AG28" s="421"/>
      <c r="AH28" s="421"/>
      <c r="AI28" s="421"/>
      <c r="AJ28" s="421"/>
      <c r="AK28" s="421"/>
      <c r="AL28" s="421"/>
      <c r="AM28" s="421"/>
    </row>
    <row r="29" spans="1:47">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408"/>
      <c r="AF29" s="475" t="s">
        <v>320</v>
      </c>
      <c r="AG29" s="475"/>
      <c r="AH29" s="475"/>
      <c r="AI29" s="475"/>
      <c r="AJ29" s="475"/>
      <c r="AK29" s="475"/>
      <c r="AL29" s="475"/>
      <c r="AM29" s="475"/>
      <c r="AN29" s="407"/>
      <c r="AO29" s="197"/>
      <c r="AP29" s="197"/>
      <c r="AQ29" s="197"/>
      <c r="AR29" s="197"/>
      <c r="AS29" s="197"/>
    </row>
    <row r="30" spans="1:47">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409"/>
      <c r="AF30" s="475"/>
      <c r="AG30" s="475"/>
      <c r="AH30" s="475"/>
      <c r="AI30" s="475"/>
      <c r="AJ30" s="475"/>
      <c r="AK30" s="475"/>
      <c r="AL30" s="475"/>
      <c r="AM30" s="475"/>
      <c r="AN30" s="419"/>
      <c r="AO30" s="419"/>
      <c r="AP30" s="419"/>
      <c r="AQ30" s="419"/>
      <c r="AR30" s="419"/>
      <c r="AS30" s="419"/>
      <c r="AT30" s="420"/>
    </row>
    <row r="31" spans="1:47">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410"/>
      <c r="AF31" s="121">
        <v>0</v>
      </c>
      <c r="AG31" s="415" t="s">
        <v>321</v>
      </c>
      <c r="AH31" s="416"/>
      <c r="AI31" s="417"/>
      <c r="AJ31" s="416"/>
      <c r="AK31" s="416"/>
      <c r="AL31" s="416"/>
      <c r="AM31" s="416"/>
      <c r="AN31" s="416"/>
      <c r="AO31" s="416"/>
      <c r="AP31" s="416"/>
      <c r="AQ31" s="416"/>
      <c r="AR31" s="416"/>
      <c r="AS31" s="416"/>
      <c r="AT31" s="418"/>
    </row>
    <row r="32" spans="1:47" ht="14.25">
      <c r="A32" s="212" t="str">
        <f>ﾁｰﾑA</f>
        <v>東西大学</v>
      </c>
      <c r="B32" s="212"/>
      <c r="C32" s="212"/>
      <c r="D32" s="213"/>
      <c r="E32" s="214"/>
      <c r="F32" s="214"/>
      <c r="G32" s="214"/>
      <c r="H32" s="214"/>
      <c r="I32" s="214"/>
      <c r="J32" s="214"/>
      <c r="K32" s="214"/>
      <c r="L32" s="214"/>
      <c r="M32" s="214"/>
      <c r="N32" s="214"/>
      <c r="O32" s="214"/>
      <c r="P32" s="212" t="str">
        <f>ﾁｰﾑB</f>
        <v>南北銀行</v>
      </c>
      <c r="Q32" s="214"/>
      <c r="S32" s="212"/>
      <c r="T32" s="212"/>
      <c r="U32" s="214"/>
      <c r="V32" s="214"/>
      <c r="W32" s="214"/>
      <c r="X32" s="197"/>
      <c r="Y32" s="214"/>
      <c r="Z32" s="214"/>
      <c r="AA32" s="214"/>
      <c r="AB32" s="214"/>
      <c r="AC32" s="214"/>
      <c r="AD32" s="214"/>
      <c r="AE32" s="411"/>
      <c r="AF32" s="412"/>
      <c r="AG32" s="413" t="s">
        <v>322</v>
      </c>
      <c r="AH32" s="412"/>
      <c r="AI32" s="412"/>
      <c r="AJ32" s="412"/>
      <c r="AK32" s="412"/>
      <c r="AL32" s="412"/>
      <c r="AM32" s="412"/>
      <c r="AN32" s="412"/>
      <c r="AO32" s="412"/>
      <c r="AP32" s="412"/>
      <c r="AQ32" s="412"/>
      <c r="AR32" s="412"/>
      <c r="AS32" s="412"/>
      <c r="AT32" s="414"/>
      <c r="AU32" s="197"/>
    </row>
    <row r="33" spans="1:45">
      <c r="A33" s="215" t="s">
        <v>191</v>
      </c>
      <c r="B33" s="454" t="s">
        <v>192</v>
      </c>
      <c r="C33" s="471"/>
      <c r="D33" s="471"/>
      <c r="E33" s="471"/>
      <c r="F33" s="471"/>
      <c r="G33" s="455"/>
      <c r="H33" s="216" t="s">
        <v>51</v>
      </c>
      <c r="I33" s="304" t="s">
        <v>193</v>
      </c>
      <c r="J33" s="304" t="s">
        <v>194</v>
      </c>
      <c r="K33" s="390" t="s">
        <v>323</v>
      </c>
      <c r="L33" s="216" t="s">
        <v>324</v>
      </c>
      <c r="M33" s="216" t="s">
        <v>318</v>
      </c>
      <c r="N33" s="216" t="s">
        <v>319</v>
      </c>
      <c r="O33" s="217"/>
      <c r="P33" s="215" t="s">
        <v>199</v>
      </c>
      <c r="Q33" s="454" t="s">
        <v>192</v>
      </c>
      <c r="R33" s="471"/>
      <c r="S33" s="471"/>
      <c r="T33" s="471"/>
      <c r="U33" s="471"/>
      <c r="V33" s="455"/>
      <c r="W33" s="216" t="s">
        <v>51</v>
      </c>
      <c r="X33" s="304" t="s">
        <v>200</v>
      </c>
      <c r="Y33" s="304" t="s">
        <v>201</v>
      </c>
      <c r="Z33" s="304" t="s">
        <v>202</v>
      </c>
      <c r="AA33" s="304" t="s">
        <v>220</v>
      </c>
      <c r="AB33" s="216" t="s">
        <v>318</v>
      </c>
      <c r="AC33" s="216" t="s">
        <v>319</v>
      </c>
      <c r="AD33" s="217"/>
      <c r="AE33" s="217"/>
      <c r="AF33" s="197"/>
      <c r="AG33" s="197"/>
      <c r="AH33" s="197"/>
      <c r="AI33" s="197"/>
      <c r="AJ33" s="197"/>
      <c r="AK33" s="197"/>
      <c r="AL33" s="197"/>
      <c r="AM33" s="197"/>
      <c r="AN33" s="197"/>
      <c r="AO33" s="197"/>
      <c r="AP33" s="197"/>
      <c r="AQ33" s="197"/>
      <c r="AR33" s="197"/>
      <c r="AS33" s="197"/>
    </row>
    <row r="34" spans="1:45" ht="13.5" customHeight="1">
      <c r="A34" s="293">
        <f>入力_1!B9</f>
        <v>4</v>
      </c>
      <c r="B34" s="303" t="str">
        <f>IF(入力_1!E9=1,"*","")</f>
        <v/>
      </c>
      <c r="C34" s="459" t="str">
        <f>入力_1!C9</f>
        <v>青　木　　　浩</v>
      </c>
      <c r="D34" s="459"/>
      <c r="E34" s="459"/>
      <c r="F34" s="459"/>
      <c r="G34" s="218" t="str">
        <f>IF(入力_1!D9=1,"(C)","")</f>
        <v/>
      </c>
      <c r="H34" s="219" t="str">
        <f>入力_1!I9</f>
        <v>-</v>
      </c>
      <c r="I34" s="219" t="str">
        <f>入力_1!J9</f>
        <v>-</v>
      </c>
      <c r="J34" s="219" t="str">
        <f>入力_1!L9</f>
        <v>-</v>
      </c>
      <c r="K34" s="219" t="str">
        <f>入力_1!N9</f>
        <v>-</v>
      </c>
      <c r="L34" s="219" t="str">
        <f>IF(K34="-","-","")</f>
        <v>-</v>
      </c>
      <c r="M34" s="219" t="str">
        <f>IF(L34="-","-","")</f>
        <v>-</v>
      </c>
      <c r="N34" s="219" t="str">
        <f>IF(M34="-","-","")</f>
        <v>-</v>
      </c>
      <c r="O34" s="221"/>
      <c r="P34" s="293">
        <f>入力_1!P9</f>
        <v>0</v>
      </c>
      <c r="Q34" s="303" t="str">
        <f>IF(入力_1!S9=1,"*","")</f>
        <v/>
      </c>
      <c r="R34" s="459" t="str">
        <f>入力_1!Q9</f>
        <v>田　中　一　郎</v>
      </c>
      <c r="S34" s="459"/>
      <c r="T34" s="459"/>
      <c r="U34" s="459"/>
      <c r="V34" s="218" t="str">
        <f>IF(入力_1!R9=1,"(C)","")</f>
        <v/>
      </c>
      <c r="W34" s="219" t="str">
        <f>入力_1!W9</f>
        <v>-</v>
      </c>
      <c r="X34" s="219" t="str">
        <f>入力_1!X9</f>
        <v>-</v>
      </c>
      <c r="Y34" s="219" t="str">
        <f>入力_1!Z9</f>
        <v>-</v>
      </c>
      <c r="Z34" s="219" t="str">
        <f>入力_1!AB9</f>
        <v>-</v>
      </c>
      <c r="AA34" s="219" t="str">
        <f t="shared" ref="AA34:AA51" si="0">IF(Z34="-","-","")</f>
        <v>-</v>
      </c>
      <c r="AB34" s="219" t="str">
        <f t="shared" ref="AB34:AB51" si="1">IF(AA34="-","-","")</f>
        <v>-</v>
      </c>
      <c r="AC34" s="219" t="str">
        <f t="shared" ref="AC34:AC51" si="2">IF(AB34="-","-","")</f>
        <v>-</v>
      </c>
      <c r="AD34" s="221"/>
      <c r="AE34" s="222">
        <v>1</v>
      </c>
      <c r="AF34" s="197"/>
      <c r="AG34" s="197"/>
      <c r="AH34" s="197"/>
      <c r="AI34" s="197"/>
      <c r="AJ34" s="197"/>
      <c r="AK34" s="197"/>
      <c r="AL34" s="197"/>
      <c r="AM34" s="197"/>
      <c r="AN34" s="197"/>
      <c r="AO34" s="197"/>
      <c r="AP34" s="197"/>
      <c r="AQ34" s="197"/>
      <c r="AR34" s="197"/>
      <c r="AS34" s="197"/>
    </row>
    <row r="35" spans="1:45" ht="13.5" customHeight="1">
      <c r="A35" s="293">
        <f>入力_1!B10</f>
        <v>5</v>
      </c>
      <c r="B35" s="303" t="str">
        <f>IF(入力_1!E10=1,"*","")</f>
        <v/>
      </c>
      <c r="C35" s="459" t="str">
        <f>入力_1!C10</f>
        <v>井　上　太　郎</v>
      </c>
      <c r="D35" s="459"/>
      <c r="E35" s="459"/>
      <c r="F35" s="459"/>
      <c r="G35" s="218" t="str">
        <f>IF(入力_1!D10=1,"(C)","")</f>
        <v/>
      </c>
      <c r="H35" s="219" t="str">
        <f>入力_1!I10</f>
        <v>-</v>
      </c>
      <c r="I35" s="219" t="str">
        <f>入力_1!J10</f>
        <v>-</v>
      </c>
      <c r="J35" s="219" t="str">
        <f>入力_1!L10</f>
        <v>-</v>
      </c>
      <c r="K35" s="219" t="str">
        <f>入力_1!N10</f>
        <v>-</v>
      </c>
      <c r="L35" s="219" t="str">
        <f t="shared" ref="L35:L51" si="3">IF(K35="-","-","")</f>
        <v>-</v>
      </c>
      <c r="M35" s="219" t="str">
        <f t="shared" ref="M35:M51" si="4">IF(L35="-","-","")</f>
        <v>-</v>
      </c>
      <c r="N35" s="219" t="str">
        <f t="shared" ref="N35:N51" si="5">IF(M35="-","-","")</f>
        <v>-</v>
      </c>
      <c r="O35" s="221"/>
      <c r="P35" s="293">
        <f>入力_1!P10</f>
        <v>1</v>
      </c>
      <c r="Q35" s="303" t="str">
        <f>IF(入力_1!S10=1,"*","")</f>
        <v/>
      </c>
      <c r="R35" s="459" t="str">
        <f>入力_1!Q10</f>
        <v>千　種　二　郎</v>
      </c>
      <c r="S35" s="459"/>
      <c r="T35" s="459"/>
      <c r="U35" s="459"/>
      <c r="V35" s="218" t="str">
        <f>IF(入力_1!R10=1,"(C)","")</f>
        <v/>
      </c>
      <c r="W35" s="219" t="str">
        <f>入力_1!W10</f>
        <v>-</v>
      </c>
      <c r="X35" s="219" t="str">
        <f>入力_1!X10</f>
        <v>-</v>
      </c>
      <c r="Y35" s="219" t="str">
        <f>入力_1!Z10</f>
        <v>-</v>
      </c>
      <c r="Z35" s="219" t="str">
        <f>入力_1!AB10</f>
        <v>-</v>
      </c>
      <c r="AA35" s="219" t="str">
        <f t="shared" si="0"/>
        <v>-</v>
      </c>
      <c r="AB35" s="219" t="str">
        <f t="shared" si="1"/>
        <v>-</v>
      </c>
      <c r="AC35" s="219" t="str">
        <f t="shared" si="2"/>
        <v>-</v>
      </c>
      <c r="AD35" s="221"/>
      <c r="AE35" s="222">
        <v>2</v>
      </c>
      <c r="AF35" s="197"/>
      <c r="AG35" s="197"/>
      <c r="AH35" s="197"/>
      <c r="AI35" s="197"/>
      <c r="AJ35" s="197"/>
      <c r="AK35" s="197"/>
      <c r="AL35" s="197"/>
      <c r="AM35" s="197"/>
      <c r="AN35" s="197"/>
      <c r="AO35" s="197"/>
      <c r="AP35" s="197"/>
      <c r="AQ35" s="197"/>
      <c r="AR35" s="197"/>
      <c r="AS35" s="197"/>
    </row>
    <row r="36" spans="1:45" ht="13.5" customHeight="1">
      <c r="A36" s="293">
        <f>入力_1!B11</f>
        <v>6</v>
      </c>
      <c r="B36" s="303" t="str">
        <f>IF(入力_1!E11=1,"*","")</f>
        <v/>
      </c>
      <c r="C36" s="459" t="str">
        <f>入力_1!C11</f>
        <v>上　田　新三郎</v>
      </c>
      <c r="D36" s="459"/>
      <c r="E36" s="459"/>
      <c r="F36" s="459"/>
      <c r="G36" s="218" t="str">
        <f>IF(入力_1!D11=1,"(C)","")</f>
        <v/>
      </c>
      <c r="H36" s="219" t="str">
        <f>入力_1!I11</f>
        <v>-</v>
      </c>
      <c r="I36" s="219" t="str">
        <f>入力_1!J11</f>
        <v>-</v>
      </c>
      <c r="J36" s="219" t="str">
        <f>入力_1!L11</f>
        <v>-</v>
      </c>
      <c r="K36" s="219" t="str">
        <f>入力_1!N11</f>
        <v>-</v>
      </c>
      <c r="L36" s="219" t="str">
        <f t="shared" si="3"/>
        <v>-</v>
      </c>
      <c r="M36" s="219" t="str">
        <f t="shared" si="4"/>
        <v>-</v>
      </c>
      <c r="N36" s="219" t="str">
        <f t="shared" si="5"/>
        <v>-</v>
      </c>
      <c r="O36" s="221"/>
      <c r="P36" s="293">
        <f>入力_1!P11</f>
        <v>3</v>
      </c>
      <c r="Q36" s="303" t="str">
        <f>IF(入力_1!S11=1,"*","")</f>
        <v/>
      </c>
      <c r="R36" s="459" t="str">
        <f>入力_1!Q11</f>
        <v>辻　　　三　郎</v>
      </c>
      <c r="S36" s="459"/>
      <c r="T36" s="459"/>
      <c r="U36" s="459"/>
      <c r="V36" s="218" t="str">
        <f>IF(入力_1!R11=1,"(C)","")</f>
        <v/>
      </c>
      <c r="W36" s="219" t="str">
        <f>入力_1!W11</f>
        <v>-</v>
      </c>
      <c r="X36" s="219" t="str">
        <f>入力_1!X11</f>
        <v>-</v>
      </c>
      <c r="Y36" s="219" t="str">
        <f>入力_1!Z11</f>
        <v>-</v>
      </c>
      <c r="Z36" s="219" t="str">
        <f>入力_1!AB11</f>
        <v>-</v>
      </c>
      <c r="AA36" s="219" t="str">
        <f t="shared" si="0"/>
        <v>-</v>
      </c>
      <c r="AB36" s="219" t="str">
        <f t="shared" si="1"/>
        <v>-</v>
      </c>
      <c r="AC36" s="219" t="str">
        <f t="shared" si="2"/>
        <v>-</v>
      </c>
      <c r="AD36" s="221"/>
      <c r="AE36" s="222">
        <v>3</v>
      </c>
      <c r="AF36" s="197"/>
      <c r="AG36" s="197"/>
      <c r="AH36" s="197"/>
      <c r="AI36" s="197"/>
      <c r="AJ36" s="197"/>
      <c r="AK36" s="197"/>
      <c r="AL36" s="197"/>
      <c r="AM36" s="197"/>
      <c r="AN36" s="197"/>
      <c r="AO36" s="197"/>
      <c r="AP36" s="197"/>
      <c r="AQ36" s="197"/>
      <c r="AR36" s="197"/>
      <c r="AS36" s="197"/>
    </row>
    <row r="37" spans="1:45" ht="13.5" customHeight="1">
      <c r="A37" s="293">
        <f>入力_1!B12</f>
        <v>7</v>
      </c>
      <c r="B37" s="303" t="str">
        <f>IF(入力_1!E12=1,"*","")</f>
        <v/>
      </c>
      <c r="C37" s="459" t="str">
        <f>入力_1!C12</f>
        <v>榎　　　　　肇</v>
      </c>
      <c r="D37" s="459"/>
      <c r="E37" s="459"/>
      <c r="F37" s="459"/>
      <c r="G37" s="218" t="str">
        <f>IF(入力_1!D12=1,"(C)","")</f>
        <v/>
      </c>
      <c r="H37" s="219" t="str">
        <f>入力_1!I12</f>
        <v>-</v>
      </c>
      <c r="I37" s="219" t="str">
        <f>入力_1!J12</f>
        <v>-</v>
      </c>
      <c r="J37" s="219" t="str">
        <f>入力_1!L12</f>
        <v>-</v>
      </c>
      <c r="K37" s="219" t="str">
        <f>入力_1!N12</f>
        <v>-</v>
      </c>
      <c r="L37" s="219" t="str">
        <f t="shared" si="3"/>
        <v>-</v>
      </c>
      <c r="M37" s="219" t="str">
        <f t="shared" si="4"/>
        <v>-</v>
      </c>
      <c r="N37" s="219" t="str">
        <f t="shared" si="5"/>
        <v>-</v>
      </c>
      <c r="O37" s="221"/>
      <c r="P37" s="293">
        <f>入力_1!P12</f>
        <v>10</v>
      </c>
      <c r="Q37" s="303" t="str">
        <f>IF(入力_1!S12=1,"*","")</f>
        <v/>
      </c>
      <c r="R37" s="459" t="str">
        <f>入力_1!Q12</f>
        <v>手　塚　四　郎</v>
      </c>
      <c r="S37" s="459"/>
      <c r="T37" s="459"/>
      <c r="U37" s="459"/>
      <c r="V37" s="218" t="str">
        <f>IF(入力_1!R12=1,"(C)","")</f>
        <v/>
      </c>
      <c r="W37" s="219" t="str">
        <f>入力_1!W12</f>
        <v>-</v>
      </c>
      <c r="X37" s="219" t="str">
        <f>入力_1!X12</f>
        <v>-</v>
      </c>
      <c r="Y37" s="219" t="str">
        <f>入力_1!Z12</f>
        <v>-</v>
      </c>
      <c r="Z37" s="219" t="str">
        <f>入力_1!AB12</f>
        <v>-</v>
      </c>
      <c r="AA37" s="219" t="str">
        <f t="shared" si="0"/>
        <v>-</v>
      </c>
      <c r="AB37" s="219" t="str">
        <f t="shared" si="1"/>
        <v>-</v>
      </c>
      <c r="AC37" s="219" t="str">
        <f t="shared" si="2"/>
        <v>-</v>
      </c>
      <c r="AD37" s="221"/>
      <c r="AE37" s="222">
        <v>4</v>
      </c>
      <c r="AF37" s="197"/>
      <c r="AG37" s="197"/>
      <c r="AH37" s="197"/>
      <c r="AI37" s="197"/>
      <c r="AJ37" s="197"/>
      <c r="AK37" s="197"/>
      <c r="AL37" s="197"/>
      <c r="AM37" s="197"/>
      <c r="AN37" s="197"/>
      <c r="AO37" s="197"/>
      <c r="AP37" s="197"/>
      <c r="AQ37" s="197"/>
      <c r="AR37" s="197"/>
      <c r="AS37" s="197"/>
    </row>
    <row r="38" spans="1:45" ht="13.5" customHeight="1">
      <c r="A38" s="293">
        <f>入力_1!B13</f>
        <v>8</v>
      </c>
      <c r="B38" s="303" t="str">
        <f>IF(入力_1!E13=1,"*","")</f>
        <v/>
      </c>
      <c r="C38" s="459" t="str">
        <f>入力_1!C13</f>
        <v>奥　　　二　郎</v>
      </c>
      <c r="D38" s="459"/>
      <c r="E38" s="459"/>
      <c r="F38" s="459"/>
      <c r="G38" s="218" t="str">
        <f>IF(入力_1!D13=1,"(C)","")</f>
        <v/>
      </c>
      <c r="H38" s="219" t="str">
        <f>入力_1!I13</f>
        <v>-</v>
      </c>
      <c r="I38" s="219" t="str">
        <f>入力_1!J13</f>
        <v>-</v>
      </c>
      <c r="J38" s="219" t="str">
        <f>入力_1!L13</f>
        <v>-</v>
      </c>
      <c r="K38" s="219" t="str">
        <f>入力_1!N13</f>
        <v>-</v>
      </c>
      <c r="L38" s="219" t="str">
        <f t="shared" si="3"/>
        <v>-</v>
      </c>
      <c r="M38" s="219" t="str">
        <f t="shared" si="4"/>
        <v>-</v>
      </c>
      <c r="N38" s="219" t="str">
        <f t="shared" si="5"/>
        <v>-</v>
      </c>
      <c r="O38" s="221"/>
      <c r="P38" s="293">
        <f>入力_1!P13</f>
        <v>15</v>
      </c>
      <c r="Q38" s="303" t="str">
        <f>IF(入力_1!S13=1,"*","")</f>
        <v/>
      </c>
      <c r="R38" s="459" t="str">
        <f>入力_1!Q13</f>
        <v>戸　村　五　郎</v>
      </c>
      <c r="S38" s="459"/>
      <c r="T38" s="459"/>
      <c r="U38" s="459"/>
      <c r="V38" s="218" t="str">
        <f>IF(入力_1!R13=1,"(C)","")</f>
        <v/>
      </c>
      <c r="W38" s="219" t="str">
        <f>入力_1!W13</f>
        <v>-</v>
      </c>
      <c r="X38" s="219" t="str">
        <f>入力_1!X13</f>
        <v>-</v>
      </c>
      <c r="Y38" s="219" t="str">
        <f>入力_1!Z13</f>
        <v>-</v>
      </c>
      <c r="Z38" s="219" t="str">
        <f>入力_1!AB13</f>
        <v>-</v>
      </c>
      <c r="AA38" s="219" t="str">
        <f t="shared" si="0"/>
        <v>-</v>
      </c>
      <c r="AB38" s="219" t="str">
        <f t="shared" si="1"/>
        <v>-</v>
      </c>
      <c r="AC38" s="219" t="str">
        <f t="shared" si="2"/>
        <v>-</v>
      </c>
      <c r="AD38" s="221"/>
      <c r="AE38" s="222">
        <v>5</v>
      </c>
      <c r="AF38" s="197"/>
      <c r="AG38" s="197"/>
      <c r="AH38" s="197"/>
      <c r="AI38" s="197"/>
      <c r="AJ38" s="197"/>
      <c r="AK38" s="197"/>
      <c r="AL38" s="197"/>
      <c r="AM38" s="197"/>
      <c r="AN38" s="197"/>
      <c r="AO38" s="197"/>
      <c r="AP38" s="197"/>
      <c r="AQ38" s="197"/>
      <c r="AR38" s="197"/>
      <c r="AS38" s="197"/>
    </row>
    <row r="39" spans="1:45" ht="13.5" customHeight="1">
      <c r="A39" s="293">
        <f>入力_1!B14</f>
        <v>9</v>
      </c>
      <c r="B39" s="303" t="str">
        <f>IF(入力_1!E14=1,"*","")</f>
        <v/>
      </c>
      <c r="C39" s="459" t="str">
        <f>入力_1!C14</f>
        <v>角　　　真之介</v>
      </c>
      <c r="D39" s="459"/>
      <c r="E39" s="459"/>
      <c r="F39" s="459"/>
      <c r="G39" s="218" t="str">
        <f>IF(入力_1!D14=1,"(C)","")</f>
        <v/>
      </c>
      <c r="H39" s="219" t="str">
        <f>入力_1!I14</f>
        <v>-</v>
      </c>
      <c r="I39" s="219" t="str">
        <f>入力_1!J14</f>
        <v>-</v>
      </c>
      <c r="J39" s="219" t="str">
        <f>入力_1!L14</f>
        <v>-</v>
      </c>
      <c r="K39" s="219" t="str">
        <f>入力_1!N14</f>
        <v>-</v>
      </c>
      <c r="L39" s="219" t="str">
        <f t="shared" si="3"/>
        <v>-</v>
      </c>
      <c r="M39" s="219" t="str">
        <f t="shared" si="4"/>
        <v>-</v>
      </c>
      <c r="N39" s="219" t="str">
        <f t="shared" si="5"/>
        <v>-</v>
      </c>
      <c r="O39" s="221"/>
      <c r="P39" s="293">
        <f>入力_1!P14</f>
        <v>20</v>
      </c>
      <c r="Q39" s="303" t="str">
        <f>IF(入力_1!S14=1,"*","")</f>
        <v/>
      </c>
      <c r="R39" s="459" t="str">
        <f>入力_1!Q14</f>
        <v>中　野　進一郎</v>
      </c>
      <c r="S39" s="459"/>
      <c r="T39" s="459"/>
      <c r="U39" s="459"/>
      <c r="V39" s="218" t="str">
        <f>IF(入力_1!R14=1,"(C)","")</f>
        <v/>
      </c>
      <c r="W39" s="219" t="str">
        <f>入力_1!W14</f>
        <v>-</v>
      </c>
      <c r="X39" s="219" t="str">
        <f>入力_1!X14</f>
        <v>-</v>
      </c>
      <c r="Y39" s="219" t="str">
        <f>入力_1!Z14</f>
        <v>-</v>
      </c>
      <c r="Z39" s="219" t="str">
        <f>入力_1!AB14</f>
        <v>-</v>
      </c>
      <c r="AA39" s="219" t="str">
        <f t="shared" si="0"/>
        <v>-</v>
      </c>
      <c r="AB39" s="219" t="str">
        <f t="shared" si="1"/>
        <v>-</v>
      </c>
      <c r="AC39" s="219" t="str">
        <f t="shared" si="2"/>
        <v>-</v>
      </c>
      <c r="AD39" s="221"/>
      <c r="AE39" s="222">
        <v>6</v>
      </c>
      <c r="AF39" s="197"/>
      <c r="AG39" s="197"/>
      <c r="AH39" s="197"/>
      <c r="AI39" s="197"/>
      <c r="AJ39" s="197"/>
      <c r="AK39" s="197"/>
      <c r="AL39" s="197"/>
      <c r="AM39" s="197"/>
      <c r="AN39" s="197"/>
      <c r="AO39" s="197"/>
      <c r="AP39" s="197"/>
      <c r="AQ39" s="197"/>
      <c r="AR39" s="197"/>
      <c r="AS39" s="197"/>
    </row>
    <row r="40" spans="1:45" ht="13.5" customHeight="1">
      <c r="A40" s="293">
        <f>入力_1!B15</f>
        <v>10</v>
      </c>
      <c r="B40" s="303" t="str">
        <f>IF(入力_1!E15=1,"*","")</f>
        <v/>
      </c>
      <c r="C40" s="459" t="str">
        <f>入力_1!C15</f>
        <v>木之下　　　薫</v>
      </c>
      <c r="D40" s="459"/>
      <c r="E40" s="459"/>
      <c r="F40" s="459"/>
      <c r="G40" s="218" t="str">
        <f>IF(入力_1!D15=1,"(C)","")</f>
        <v/>
      </c>
      <c r="H40" s="219" t="str">
        <f>入力_1!I15</f>
        <v>-</v>
      </c>
      <c r="I40" s="219" t="str">
        <f>入力_1!J15</f>
        <v>-</v>
      </c>
      <c r="J40" s="219" t="str">
        <f>入力_1!L15</f>
        <v>-</v>
      </c>
      <c r="K40" s="219" t="str">
        <f>入力_1!N15</f>
        <v>-</v>
      </c>
      <c r="L40" s="219" t="str">
        <f t="shared" si="3"/>
        <v>-</v>
      </c>
      <c r="M40" s="219" t="str">
        <f t="shared" si="4"/>
        <v>-</v>
      </c>
      <c r="N40" s="219" t="str">
        <f t="shared" si="5"/>
        <v>-</v>
      </c>
      <c r="O40" s="221"/>
      <c r="P40" s="293">
        <f>入力_1!P15</f>
        <v>23</v>
      </c>
      <c r="Q40" s="303" t="str">
        <f>IF(入力_1!S15=1,"*","")</f>
        <v/>
      </c>
      <c r="R40" s="459" t="str">
        <f>入力_1!Q15</f>
        <v>西　田　信二郞</v>
      </c>
      <c r="S40" s="459"/>
      <c r="T40" s="459"/>
      <c r="U40" s="459"/>
      <c r="V40" s="218" t="str">
        <f>IF(入力_1!R15=1,"(C)","")</f>
        <v/>
      </c>
      <c r="W40" s="219" t="str">
        <f>入力_1!W15</f>
        <v>-</v>
      </c>
      <c r="X40" s="219" t="str">
        <f>入力_1!X15</f>
        <v>-</v>
      </c>
      <c r="Y40" s="219" t="str">
        <f>入力_1!Z15</f>
        <v>-</v>
      </c>
      <c r="Z40" s="219" t="str">
        <f>入力_1!AB15</f>
        <v>-</v>
      </c>
      <c r="AA40" s="219" t="str">
        <f t="shared" si="0"/>
        <v>-</v>
      </c>
      <c r="AB40" s="219" t="str">
        <f t="shared" si="1"/>
        <v>-</v>
      </c>
      <c r="AC40" s="219" t="str">
        <f t="shared" si="2"/>
        <v>-</v>
      </c>
      <c r="AD40" s="221"/>
      <c r="AE40" s="222">
        <v>7</v>
      </c>
      <c r="AF40" s="197"/>
      <c r="AG40" s="197"/>
      <c r="AH40" s="197"/>
      <c r="AI40" s="197"/>
      <c r="AJ40" s="197"/>
      <c r="AK40" s="197"/>
      <c r="AL40" s="197"/>
      <c r="AM40" s="197"/>
      <c r="AN40" s="197"/>
      <c r="AO40" s="197"/>
      <c r="AP40" s="197"/>
      <c r="AQ40" s="197"/>
      <c r="AR40" s="197"/>
      <c r="AS40" s="197"/>
    </row>
    <row r="41" spans="1:45" ht="13.5" customHeight="1">
      <c r="A41" s="293">
        <f>入力_1!B16</f>
        <v>11</v>
      </c>
      <c r="B41" s="303" t="str">
        <f>IF(入力_1!E16=1,"*","")</f>
        <v/>
      </c>
      <c r="C41" s="459" t="str">
        <f>入力_1!C16</f>
        <v>久米島　三　郎</v>
      </c>
      <c r="D41" s="459"/>
      <c r="E41" s="459"/>
      <c r="F41" s="459"/>
      <c r="G41" s="218" t="str">
        <f>IF(入力_1!D16=1,"(C)","")</f>
        <v/>
      </c>
      <c r="H41" s="219" t="str">
        <f>入力_1!I16</f>
        <v>-</v>
      </c>
      <c r="I41" s="219" t="str">
        <f>入力_1!J16</f>
        <v>-</v>
      </c>
      <c r="J41" s="219" t="str">
        <f>入力_1!L16</f>
        <v>-</v>
      </c>
      <c r="K41" s="219" t="str">
        <f>入力_1!N16</f>
        <v>-</v>
      </c>
      <c r="L41" s="219" t="str">
        <f t="shared" si="3"/>
        <v>-</v>
      </c>
      <c r="M41" s="219" t="str">
        <f t="shared" si="4"/>
        <v>-</v>
      </c>
      <c r="N41" s="219" t="str">
        <f t="shared" si="5"/>
        <v>-</v>
      </c>
      <c r="O41" s="221"/>
      <c r="P41" s="293">
        <f>入力_1!P16</f>
        <v>31</v>
      </c>
      <c r="Q41" s="303" t="str">
        <f>IF(入力_1!S16=1,"*","")</f>
        <v/>
      </c>
      <c r="R41" s="459" t="str">
        <f>入力_1!Q16</f>
        <v>沼　田　新三郎</v>
      </c>
      <c r="S41" s="459"/>
      <c r="T41" s="459"/>
      <c r="U41" s="459"/>
      <c r="V41" s="218" t="str">
        <f>IF(入力_1!R16=1,"(C)","")</f>
        <v/>
      </c>
      <c r="W41" s="219" t="str">
        <f>入力_1!W16</f>
        <v>-</v>
      </c>
      <c r="X41" s="219" t="str">
        <f>入力_1!X16</f>
        <v>-</v>
      </c>
      <c r="Y41" s="219" t="str">
        <f>入力_1!Z16</f>
        <v>-</v>
      </c>
      <c r="Z41" s="219" t="str">
        <f>入力_1!AB16</f>
        <v>-</v>
      </c>
      <c r="AA41" s="219" t="str">
        <f t="shared" si="0"/>
        <v>-</v>
      </c>
      <c r="AB41" s="219" t="str">
        <f t="shared" si="1"/>
        <v>-</v>
      </c>
      <c r="AC41" s="219" t="str">
        <f t="shared" si="2"/>
        <v>-</v>
      </c>
      <c r="AD41" s="221"/>
      <c r="AE41" s="222">
        <v>8</v>
      </c>
      <c r="AF41" s="197"/>
      <c r="AG41" s="197"/>
      <c r="AH41" s="197"/>
      <c r="AI41" s="197"/>
      <c r="AJ41" s="197"/>
      <c r="AK41" s="197"/>
      <c r="AL41" s="197"/>
      <c r="AM41" s="197"/>
      <c r="AN41" s="197"/>
      <c r="AO41" s="197"/>
      <c r="AP41" s="197"/>
      <c r="AQ41" s="197"/>
      <c r="AR41" s="197"/>
      <c r="AS41" s="197"/>
    </row>
    <row r="42" spans="1:45" ht="13.5" customHeight="1">
      <c r="A42" s="293">
        <f>入力_1!B17</f>
        <v>12</v>
      </c>
      <c r="B42" s="303" t="str">
        <f>IF(入力_1!E17=1,"*","")</f>
        <v/>
      </c>
      <c r="C42" s="459" t="str">
        <f>入力_1!C17</f>
        <v>今朝田　竜之介</v>
      </c>
      <c r="D42" s="459"/>
      <c r="E42" s="459"/>
      <c r="F42" s="459"/>
      <c r="G42" s="218" t="str">
        <f>IF(入力_1!D17=1,"(C)","")</f>
        <v/>
      </c>
      <c r="H42" s="219" t="str">
        <f>入力_1!I17</f>
        <v>-</v>
      </c>
      <c r="I42" s="219" t="str">
        <f>入力_1!J17</f>
        <v>-</v>
      </c>
      <c r="J42" s="219" t="str">
        <f>入力_1!L17</f>
        <v>-</v>
      </c>
      <c r="K42" s="219" t="str">
        <f>入力_1!N17</f>
        <v>-</v>
      </c>
      <c r="L42" s="219" t="str">
        <f t="shared" si="3"/>
        <v>-</v>
      </c>
      <c r="M42" s="219" t="str">
        <f t="shared" si="4"/>
        <v>-</v>
      </c>
      <c r="N42" s="219" t="str">
        <f t="shared" si="5"/>
        <v>-</v>
      </c>
      <c r="O42" s="221"/>
      <c r="P42" s="293">
        <f>入力_1!P17</f>
        <v>33</v>
      </c>
      <c r="Q42" s="303" t="str">
        <f>IF(入力_1!S17=1,"*","")</f>
        <v/>
      </c>
      <c r="R42" s="459" t="str">
        <f>入力_1!Q17</f>
        <v>根　岸　一　郎</v>
      </c>
      <c r="S42" s="459"/>
      <c r="T42" s="459"/>
      <c r="U42" s="459"/>
      <c r="V42" s="218" t="str">
        <f>IF(入力_1!R17=1,"(C)","")</f>
        <v/>
      </c>
      <c r="W42" s="219" t="str">
        <f>入力_1!W17</f>
        <v>-</v>
      </c>
      <c r="X42" s="219" t="str">
        <f>入力_1!X17</f>
        <v>-</v>
      </c>
      <c r="Y42" s="219" t="str">
        <f>入力_1!Z17</f>
        <v>-</v>
      </c>
      <c r="Z42" s="219" t="str">
        <f>入力_1!AB17</f>
        <v>-</v>
      </c>
      <c r="AA42" s="219" t="str">
        <f t="shared" si="0"/>
        <v>-</v>
      </c>
      <c r="AB42" s="219" t="str">
        <f t="shared" si="1"/>
        <v>-</v>
      </c>
      <c r="AC42" s="219" t="str">
        <f t="shared" si="2"/>
        <v>-</v>
      </c>
      <c r="AD42" s="221"/>
      <c r="AE42" s="222">
        <v>9</v>
      </c>
      <c r="AF42" s="197"/>
      <c r="AG42" s="197"/>
      <c r="AH42" s="197"/>
      <c r="AI42" s="197"/>
      <c r="AJ42" s="197"/>
      <c r="AK42" s="197"/>
      <c r="AL42" s="197"/>
      <c r="AM42" s="197"/>
      <c r="AN42" s="197"/>
      <c r="AO42" s="197"/>
      <c r="AP42" s="197"/>
      <c r="AQ42" s="197"/>
      <c r="AR42" s="197"/>
      <c r="AS42" s="197"/>
    </row>
    <row r="43" spans="1:45" ht="13.5" customHeight="1">
      <c r="A43" s="293">
        <f>入力_1!B18</f>
        <v>13</v>
      </c>
      <c r="B43" s="303" t="str">
        <f>IF(入力_1!E18=1,"*","")</f>
        <v/>
      </c>
      <c r="C43" s="459" t="str">
        <f>入力_1!C18</f>
        <v>近　藤　一　郎</v>
      </c>
      <c r="D43" s="459"/>
      <c r="E43" s="459"/>
      <c r="F43" s="459"/>
      <c r="G43" s="218" t="str">
        <f>IF(入力_1!D18=1,"(C)","")</f>
        <v/>
      </c>
      <c r="H43" s="219" t="str">
        <f>入力_1!I18</f>
        <v>-</v>
      </c>
      <c r="I43" s="219" t="str">
        <f>入力_1!J18</f>
        <v>-</v>
      </c>
      <c r="J43" s="219" t="str">
        <f>入力_1!L18</f>
        <v>-</v>
      </c>
      <c r="K43" s="219" t="str">
        <f>入力_1!N18</f>
        <v>-</v>
      </c>
      <c r="L43" s="219" t="str">
        <f t="shared" si="3"/>
        <v>-</v>
      </c>
      <c r="M43" s="219" t="str">
        <f t="shared" si="4"/>
        <v>-</v>
      </c>
      <c r="N43" s="219" t="str">
        <f t="shared" si="5"/>
        <v>-</v>
      </c>
      <c r="O43" s="221"/>
      <c r="P43" s="293">
        <f>入力_1!P18</f>
        <v>47</v>
      </c>
      <c r="Q43" s="303" t="str">
        <f>IF(入力_1!S18=1,"*","")</f>
        <v/>
      </c>
      <c r="R43" s="459" t="str">
        <f>入力_1!Q18</f>
        <v>野　原　真之介</v>
      </c>
      <c r="S43" s="459"/>
      <c r="T43" s="459"/>
      <c r="U43" s="459"/>
      <c r="V43" s="218" t="str">
        <f>IF(入力_1!R18=1,"(C)","")</f>
        <v/>
      </c>
      <c r="W43" s="219" t="str">
        <f>入力_1!W18</f>
        <v>-</v>
      </c>
      <c r="X43" s="219" t="str">
        <f>入力_1!X18</f>
        <v>-</v>
      </c>
      <c r="Y43" s="219" t="str">
        <f>入力_1!Z18</f>
        <v>-</v>
      </c>
      <c r="Z43" s="219" t="str">
        <f>入力_1!AB18</f>
        <v>-</v>
      </c>
      <c r="AA43" s="219" t="str">
        <f t="shared" si="0"/>
        <v>-</v>
      </c>
      <c r="AB43" s="219" t="str">
        <f t="shared" si="1"/>
        <v>-</v>
      </c>
      <c r="AC43" s="219" t="str">
        <f t="shared" si="2"/>
        <v>-</v>
      </c>
      <c r="AD43" s="221"/>
      <c r="AE43" s="222">
        <v>10</v>
      </c>
      <c r="AF43" s="197"/>
      <c r="AG43" s="197"/>
      <c r="AH43" s="197"/>
      <c r="AI43" s="197"/>
      <c r="AJ43" s="197"/>
      <c r="AK43" s="197"/>
      <c r="AL43" s="197"/>
      <c r="AM43" s="197"/>
      <c r="AN43" s="197"/>
      <c r="AO43" s="197"/>
      <c r="AP43" s="197"/>
      <c r="AQ43" s="197"/>
      <c r="AR43" s="197"/>
      <c r="AS43" s="197"/>
    </row>
    <row r="44" spans="1:45" ht="13.5" customHeight="1">
      <c r="A44" s="293">
        <f>入力_1!B19</f>
        <v>14</v>
      </c>
      <c r="B44" s="303" t="str">
        <f>IF(入力_1!E19=1,"*","")</f>
        <v/>
      </c>
      <c r="C44" s="459" t="str">
        <f>入力_1!C19</f>
        <v>佐　藤　二　郎</v>
      </c>
      <c r="D44" s="459"/>
      <c r="E44" s="459"/>
      <c r="F44" s="459"/>
      <c r="G44" s="218" t="str">
        <f>IF(入力_1!D19=1,"(C)","")</f>
        <v/>
      </c>
      <c r="H44" s="219" t="str">
        <f>入力_1!I19</f>
        <v>-</v>
      </c>
      <c r="I44" s="219" t="str">
        <f>入力_1!J19</f>
        <v>-</v>
      </c>
      <c r="J44" s="219" t="str">
        <f>入力_1!L19</f>
        <v>-</v>
      </c>
      <c r="K44" s="219" t="str">
        <f>入力_1!N19</f>
        <v>-</v>
      </c>
      <c r="L44" s="219" t="str">
        <f t="shared" si="3"/>
        <v>-</v>
      </c>
      <c r="M44" s="219" t="str">
        <f t="shared" si="4"/>
        <v>-</v>
      </c>
      <c r="N44" s="219" t="str">
        <f t="shared" si="5"/>
        <v>-</v>
      </c>
      <c r="O44" s="221"/>
      <c r="P44" s="293">
        <f>入力_1!P19</f>
        <v>48</v>
      </c>
      <c r="Q44" s="303" t="str">
        <f>IF(入力_1!S19=1,"*","")</f>
        <v/>
      </c>
      <c r="R44" s="459" t="str">
        <f>入力_1!Q19</f>
        <v>原　田　二　郎</v>
      </c>
      <c r="S44" s="459"/>
      <c r="T44" s="459"/>
      <c r="U44" s="459"/>
      <c r="V44" s="218" t="str">
        <f>IF(入力_1!R19=1,"(C)","")</f>
        <v/>
      </c>
      <c r="W44" s="219" t="str">
        <f>入力_1!W19</f>
        <v>-</v>
      </c>
      <c r="X44" s="219" t="str">
        <f>入力_1!X19</f>
        <v>-</v>
      </c>
      <c r="Y44" s="219" t="str">
        <f>入力_1!Z19</f>
        <v>-</v>
      </c>
      <c r="Z44" s="219" t="str">
        <f>入力_1!AB19</f>
        <v>-</v>
      </c>
      <c r="AA44" s="219" t="str">
        <f t="shared" si="0"/>
        <v>-</v>
      </c>
      <c r="AB44" s="219" t="str">
        <f t="shared" si="1"/>
        <v>-</v>
      </c>
      <c r="AC44" s="219" t="str">
        <f t="shared" si="2"/>
        <v>-</v>
      </c>
      <c r="AD44" s="221"/>
      <c r="AE44" s="222">
        <v>11</v>
      </c>
      <c r="AF44" s="197"/>
      <c r="AG44" s="197"/>
      <c r="AH44" s="197"/>
      <c r="AI44" s="197"/>
      <c r="AJ44" s="197"/>
      <c r="AK44" s="197"/>
      <c r="AL44" s="197"/>
      <c r="AM44" s="197"/>
      <c r="AN44" s="197"/>
      <c r="AO44" s="197"/>
      <c r="AP44" s="197"/>
      <c r="AQ44" s="197"/>
      <c r="AR44" s="197"/>
      <c r="AS44" s="197"/>
    </row>
    <row r="45" spans="1:45" ht="13.5" customHeight="1">
      <c r="A45" s="293">
        <f>入力_1!B20</f>
        <v>15</v>
      </c>
      <c r="B45" s="303" t="str">
        <f>IF(入力_1!E20=1,"*","")</f>
        <v/>
      </c>
      <c r="C45" s="459" t="str">
        <f>入力_1!C20</f>
        <v>嶋　田　三　郎</v>
      </c>
      <c r="D45" s="459"/>
      <c r="E45" s="459"/>
      <c r="F45" s="459"/>
      <c r="G45" s="218" t="str">
        <f>IF(入力_1!D20=1,"(C)","")</f>
        <v/>
      </c>
      <c r="H45" s="219" t="str">
        <f>入力_1!I20</f>
        <v>-</v>
      </c>
      <c r="I45" s="219" t="str">
        <f>入力_1!J20</f>
        <v>-</v>
      </c>
      <c r="J45" s="219" t="str">
        <f>入力_1!L20</f>
        <v>-</v>
      </c>
      <c r="K45" s="219" t="str">
        <f>入力_1!N20</f>
        <v>-</v>
      </c>
      <c r="L45" s="219" t="str">
        <f t="shared" si="3"/>
        <v>-</v>
      </c>
      <c r="M45" s="219" t="str">
        <f t="shared" si="4"/>
        <v>-</v>
      </c>
      <c r="N45" s="219" t="str">
        <f t="shared" si="5"/>
        <v>-</v>
      </c>
      <c r="O45" s="221"/>
      <c r="P45" s="293">
        <f>入力_1!P20</f>
        <v>50</v>
      </c>
      <c r="Q45" s="303" t="str">
        <f>IF(入力_1!S20=1,"*","")</f>
        <v/>
      </c>
      <c r="R45" s="459" t="str">
        <f>入力_1!Q20</f>
        <v>平　原　三　郎</v>
      </c>
      <c r="S45" s="459"/>
      <c r="T45" s="459"/>
      <c r="U45" s="459"/>
      <c r="V45" s="218" t="str">
        <f>IF(入力_1!R20=1,"(C)","")</f>
        <v/>
      </c>
      <c r="W45" s="219" t="str">
        <f>入力_1!W20</f>
        <v>-</v>
      </c>
      <c r="X45" s="219" t="str">
        <f>入力_1!X20</f>
        <v>-</v>
      </c>
      <c r="Y45" s="219" t="str">
        <f>入力_1!Z20</f>
        <v>-</v>
      </c>
      <c r="Z45" s="219" t="str">
        <f>入力_1!AB20</f>
        <v>-</v>
      </c>
      <c r="AA45" s="219" t="str">
        <f t="shared" si="0"/>
        <v>-</v>
      </c>
      <c r="AB45" s="219" t="str">
        <f t="shared" si="1"/>
        <v>-</v>
      </c>
      <c r="AC45" s="219" t="str">
        <f t="shared" si="2"/>
        <v>-</v>
      </c>
      <c r="AD45" s="221"/>
      <c r="AE45" s="222">
        <v>12</v>
      </c>
      <c r="AF45" s="197"/>
      <c r="AG45" s="197"/>
      <c r="AH45" s="197"/>
      <c r="AI45" s="197"/>
      <c r="AJ45" s="197"/>
      <c r="AK45" s="197"/>
      <c r="AL45" s="197"/>
      <c r="AM45" s="197"/>
      <c r="AN45" s="197"/>
      <c r="AO45" s="197"/>
      <c r="AP45" s="197"/>
      <c r="AQ45" s="197"/>
      <c r="AR45" s="197"/>
      <c r="AS45" s="197"/>
    </row>
    <row r="46" spans="1:45" ht="13.5" customHeight="1">
      <c r="A46" s="293">
        <f>入力_1!B21</f>
        <v>16</v>
      </c>
      <c r="B46" s="303" t="str">
        <f>IF(入力_1!E21=1,"*","")</f>
        <v/>
      </c>
      <c r="C46" s="459" t="str">
        <f>入力_1!C21</f>
        <v>末　広　四　郎</v>
      </c>
      <c r="D46" s="459"/>
      <c r="E46" s="459"/>
      <c r="F46" s="459"/>
      <c r="G46" s="218" t="str">
        <f>IF(入力_1!D21=1,"(C)","")</f>
        <v/>
      </c>
      <c r="H46" s="219" t="str">
        <f>入力_1!I21</f>
        <v>-</v>
      </c>
      <c r="I46" s="219" t="str">
        <f>入力_1!J21</f>
        <v>-</v>
      </c>
      <c r="J46" s="219" t="str">
        <f>入力_1!L21</f>
        <v>-</v>
      </c>
      <c r="K46" s="219" t="str">
        <f>入力_1!N21</f>
        <v>-</v>
      </c>
      <c r="L46" s="219" t="str">
        <f t="shared" si="3"/>
        <v>-</v>
      </c>
      <c r="M46" s="219" t="str">
        <f t="shared" si="4"/>
        <v>-</v>
      </c>
      <c r="N46" s="219" t="str">
        <f t="shared" si="5"/>
        <v>-</v>
      </c>
      <c r="O46" s="221"/>
      <c r="P46" s="293">
        <f>入力_1!P21</f>
        <v>66</v>
      </c>
      <c r="Q46" s="303" t="str">
        <f>IF(入力_1!S21=1,"*","")</f>
        <v/>
      </c>
      <c r="R46" s="459" t="str">
        <f>入力_1!Q21</f>
        <v>藤　原　四　郎</v>
      </c>
      <c r="S46" s="459"/>
      <c r="T46" s="459"/>
      <c r="U46" s="459"/>
      <c r="V46" s="218" t="str">
        <f>IF(入力_1!R21=1,"(C)","")</f>
        <v/>
      </c>
      <c r="W46" s="219" t="str">
        <f>入力_1!W21</f>
        <v>-</v>
      </c>
      <c r="X46" s="219" t="str">
        <f>入力_1!X21</f>
        <v>-</v>
      </c>
      <c r="Y46" s="219" t="str">
        <f>入力_1!Z21</f>
        <v>-</v>
      </c>
      <c r="Z46" s="219" t="str">
        <f>入力_1!AB21</f>
        <v>-</v>
      </c>
      <c r="AA46" s="219" t="str">
        <f t="shared" si="0"/>
        <v>-</v>
      </c>
      <c r="AB46" s="219" t="str">
        <f t="shared" si="1"/>
        <v>-</v>
      </c>
      <c r="AC46" s="219" t="str">
        <f t="shared" si="2"/>
        <v>-</v>
      </c>
      <c r="AD46" s="221"/>
      <c r="AE46" s="222">
        <v>13</v>
      </c>
      <c r="AF46" s="197"/>
      <c r="AG46" s="197"/>
      <c r="AH46" s="197"/>
      <c r="AI46" s="197"/>
      <c r="AJ46" s="197"/>
      <c r="AK46" s="197"/>
      <c r="AL46" s="197"/>
      <c r="AM46" s="197"/>
      <c r="AN46" s="197"/>
      <c r="AO46" s="197"/>
      <c r="AP46" s="197"/>
      <c r="AQ46" s="197"/>
      <c r="AR46" s="197"/>
      <c r="AS46" s="197"/>
    </row>
    <row r="47" spans="1:45" ht="13.5" customHeight="1">
      <c r="A47" s="293">
        <f>入力_1!B22</f>
        <v>17</v>
      </c>
      <c r="B47" s="303" t="str">
        <f>IF(入力_1!E22=1,"*","")</f>
        <v/>
      </c>
      <c r="C47" s="459" t="str">
        <f>入力_1!C22</f>
        <v>瀬　田　五　郎</v>
      </c>
      <c r="D47" s="459"/>
      <c r="E47" s="459"/>
      <c r="F47" s="459"/>
      <c r="G47" s="218" t="str">
        <f>IF(入力_1!D22=1,"(C)","")</f>
        <v/>
      </c>
      <c r="H47" s="219" t="str">
        <f>入力_1!I22</f>
        <v>-</v>
      </c>
      <c r="I47" s="219" t="str">
        <f>入力_1!J22</f>
        <v>-</v>
      </c>
      <c r="J47" s="219" t="str">
        <f>入力_1!L22</f>
        <v>-</v>
      </c>
      <c r="K47" s="219" t="str">
        <f>入力_1!N22</f>
        <v>-</v>
      </c>
      <c r="L47" s="219" t="str">
        <f t="shared" si="3"/>
        <v>-</v>
      </c>
      <c r="M47" s="219" t="str">
        <f t="shared" si="4"/>
        <v>-</v>
      </c>
      <c r="N47" s="219" t="str">
        <f t="shared" si="5"/>
        <v>-</v>
      </c>
      <c r="O47" s="221"/>
      <c r="P47" s="293">
        <f>入力_1!P22</f>
        <v>91</v>
      </c>
      <c r="Q47" s="303" t="str">
        <f>IF(入力_1!S22=1,"*","")</f>
        <v/>
      </c>
      <c r="R47" s="459" t="str">
        <f>入力_1!Q22</f>
        <v>別　所　五　郎</v>
      </c>
      <c r="S47" s="459"/>
      <c r="T47" s="459"/>
      <c r="U47" s="459"/>
      <c r="V47" s="218" t="str">
        <f>IF(入力_1!R22=1,"(C)","")</f>
        <v/>
      </c>
      <c r="W47" s="219" t="str">
        <f>入力_1!W22</f>
        <v>-</v>
      </c>
      <c r="X47" s="219" t="str">
        <f>入力_1!X22</f>
        <v>-</v>
      </c>
      <c r="Y47" s="219" t="str">
        <f>入力_1!Z22</f>
        <v>-</v>
      </c>
      <c r="Z47" s="219" t="str">
        <f>入力_1!AB22</f>
        <v>-</v>
      </c>
      <c r="AA47" s="219" t="str">
        <f t="shared" si="0"/>
        <v>-</v>
      </c>
      <c r="AB47" s="219" t="str">
        <f t="shared" si="1"/>
        <v>-</v>
      </c>
      <c r="AC47" s="219" t="str">
        <f t="shared" si="2"/>
        <v>-</v>
      </c>
      <c r="AD47" s="221"/>
      <c r="AE47" s="222">
        <v>14</v>
      </c>
      <c r="AF47" s="197"/>
      <c r="AG47" s="197"/>
      <c r="AH47" s="197"/>
      <c r="AI47" s="197"/>
      <c r="AJ47" s="197"/>
      <c r="AK47" s="197"/>
      <c r="AL47" s="197"/>
      <c r="AM47" s="197"/>
      <c r="AN47" s="197"/>
      <c r="AO47" s="197"/>
      <c r="AP47" s="197"/>
      <c r="AQ47" s="197"/>
      <c r="AR47" s="197"/>
      <c r="AS47" s="197"/>
    </row>
    <row r="48" spans="1:45" ht="13.5" customHeight="1">
      <c r="A48" s="293">
        <f>入力_1!B23</f>
        <v>18</v>
      </c>
      <c r="B48" s="303" t="str">
        <f>IF(入力_1!E23=1,"*","")</f>
        <v/>
      </c>
      <c r="C48" s="459" t="str">
        <f>入力_1!C23</f>
        <v>宗　田　六　郎</v>
      </c>
      <c r="D48" s="459"/>
      <c r="E48" s="459"/>
      <c r="F48" s="459"/>
      <c r="G48" s="218" t="str">
        <f>IF(入力_1!D23=1,"(C)","")</f>
        <v/>
      </c>
      <c r="H48" s="219" t="str">
        <f>入力_1!I23</f>
        <v>-</v>
      </c>
      <c r="I48" s="219" t="str">
        <f>入力_1!J23</f>
        <v>-</v>
      </c>
      <c r="J48" s="219" t="str">
        <f>入力_1!L23</f>
        <v>-</v>
      </c>
      <c r="K48" s="219" t="str">
        <f>入力_1!N23</f>
        <v>-</v>
      </c>
      <c r="L48" s="219" t="str">
        <f t="shared" si="3"/>
        <v>-</v>
      </c>
      <c r="M48" s="219" t="str">
        <f t="shared" si="4"/>
        <v>-</v>
      </c>
      <c r="N48" s="219" t="str">
        <f t="shared" si="5"/>
        <v>-</v>
      </c>
      <c r="O48" s="221"/>
      <c r="P48" s="293">
        <f>入力_1!P23</f>
        <v>99</v>
      </c>
      <c r="Q48" s="303" t="str">
        <f>IF(入力_1!S23=1,"*","")</f>
        <v/>
      </c>
      <c r="R48" s="459" t="str">
        <f>入力_1!Q23</f>
        <v>本　田　六　郎</v>
      </c>
      <c r="S48" s="459"/>
      <c r="T48" s="459"/>
      <c r="U48" s="459"/>
      <c r="V48" s="218" t="str">
        <f>IF(入力_1!R23=1,"(C)","")</f>
        <v/>
      </c>
      <c r="W48" s="219" t="str">
        <f>入力_1!W23</f>
        <v>-</v>
      </c>
      <c r="X48" s="219" t="str">
        <f>入力_1!X23</f>
        <v>-</v>
      </c>
      <c r="Y48" s="219" t="str">
        <f>入力_1!Z23</f>
        <v>-</v>
      </c>
      <c r="Z48" s="219" t="str">
        <f>入力_1!AB23</f>
        <v>-</v>
      </c>
      <c r="AA48" s="219" t="str">
        <f t="shared" si="0"/>
        <v>-</v>
      </c>
      <c r="AB48" s="219" t="str">
        <f t="shared" si="1"/>
        <v>-</v>
      </c>
      <c r="AC48" s="219" t="str">
        <f t="shared" si="2"/>
        <v>-</v>
      </c>
      <c r="AD48" s="221"/>
      <c r="AE48" s="222">
        <v>15</v>
      </c>
      <c r="AF48" s="197"/>
      <c r="AG48" s="197"/>
      <c r="AH48" s="197"/>
      <c r="AI48" s="197"/>
      <c r="AJ48" s="197"/>
      <c r="AK48" s="197"/>
      <c r="AL48" s="197"/>
      <c r="AM48" s="197"/>
      <c r="AN48" s="197"/>
      <c r="AO48" s="197"/>
      <c r="AP48" s="197"/>
      <c r="AQ48" s="197"/>
      <c r="AR48" s="197"/>
      <c r="AS48" s="197"/>
    </row>
    <row r="49" spans="1:46">
      <c r="A49" s="293" t="str">
        <f>入力_1!B24</f>
        <v/>
      </c>
      <c r="B49" s="303" t="str">
        <f>IF(入力_1!E24=1,"*","")</f>
        <v/>
      </c>
      <c r="C49" s="459" t="str">
        <f>入力_1!C24</f>
        <v/>
      </c>
      <c r="D49" s="459"/>
      <c r="E49" s="459"/>
      <c r="F49" s="459"/>
      <c r="G49" s="218" t="str">
        <f>IF(入力_1!D24=1,"(C)","")</f>
        <v/>
      </c>
      <c r="H49" s="219" t="str">
        <f>入力_1!I24</f>
        <v/>
      </c>
      <c r="I49" s="219" t="str">
        <f>入力_1!J24</f>
        <v/>
      </c>
      <c r="J49" s="219" t="str">
        <f>入力_1!L24</f>
        <v/>
      </c>
      <c r="K49" s="219" t="str">
        <f>入力_1!N24</f>
        <v/>
      </c>
      <c r="L49" s="219" t="str">
        <f t="shared" si="3"/>
        <v/>
      </c>
      <c r="M49" s="219" t="str">
        <f t="shared" si="4"/>
        <v/>
      </c>
      <c r="N49" s="219" t="str">
        <f t="shared" si="5"/>
        <v/>
      </c>
      <c r="O49" s="221"/>
      <c r="P49" s="293" t="str">
        <f>入力_1!P24</f>
        <v/>
      </c>
      <c r="Q49" s="303" t="str">
        <f>IF(入力_1!S24=1,"*","")</f>
        <v/>
      </c>
      <c r="R49" s="459" t="str">
        <f>入力_1!Q24</f>
        <v/>
      </c>
      <c r="S49" s="459"/>
      <c r="T49" s="459"/>
      <c r="U49" s="459"/>
      <c r="V49" s="218" t="str">
        <f>IF(入力_1!R24=1,"(C)","")</f>
        <v/>
      </c>
      <c r="W49" s="219" t="str">
        <f>入力_1!W24</f>
        <v/>
      </c>
      <c r="X49" s="219" t="str">
        <f>入力_1!X24</f>
        <v/>
      </c>
      <c r="Y49" s="219" t="str">
        <f>入力_1!Z24</f>
        <v/>
      </c>
      <c r="Z49" s="219" t="str">
        <f>入力_1!AB24</f>
        <v/>
      </c>
      <c r="AA49" s="219" t="str">
        <f t="shared" si="0"/>
        <v/>
      </c>
      <c r="AB49" s="219" t="str">
        <f t="shared" si="1"/>
        <v/>
      </c>
      <c r="AC49" s="219" t="str">
        <f t="shared" si="2"/>
        <v/>
      </c>
      <c r="AD49" s="221"/>
      <c r="AE49" s="222">
        <v>16</v>
      </c>
      <c r="AF49" s="197"/>
      <c r="AG49" s="197"/>
      <c r="AH49" s="197"/>
      <c r="AI49" s="197"/>
      <c r="AJ49" s="197"/>
      <c r="AK49" s="197"/>
      <c r="AL49" s="197"/>
      <c r="AM49" s="197"/>
      <c r="AN49" s="197"/>
      <c r="AO49" s="197"/>
      <c r="AP49" s="197"/>
      <c r="AQ49" s="197"/>
      <c r="AR49" s="197"/>
      <c r="AS49" s="197"/>
    </row>
    <row r="50" spans="1:46">
      <c r="A50" s="293" t="str">
        <f>入力_1!B25</f>
        <v/>
      </c>
      <c r="B50" s="303" t="str">
        <f>IF(入力_1!E25=1,"*","")</f>
        <v/>
      </c>
      <c r="C50" s="459" t="str">
        <f>入力_1!C25</f>
        <v/>
      </c>
      <c r="D50" s="459"/>
      <c r="E50" s="459"/>
      <c r="F50" s="459"/>
      <c r="G50" s="218" t="str">
        <f>IF(入力_1!D25=1,"(C)","")</f>
        <v/>
      </c>
      <c r="H50" s="219" t="str">
        <f>入力_1!I25</f>
        <v/>
      </c>
      <c r="I50" s="219" t="str">
        <f>入力_1!J25</f>
        <v/>
      </c>
      <c r="J50" s="219" t="str">
        <f>入力_1!L25</f>
        <v/>
      </c>
      <c r="K50" s="219" t="str">
        <f>入力_1!N25</f>
        <v/>
      </c>
      <c r="L50" s="219" t="str">
        <f t="shared" si="3"/>
        <v/>
      </c>
      <c r="M50" s="219" t="str">
        <f t="shared" si="4"/>
        <v/>
      </c>
      <c r="N50" s="219" t="str">
        <f t="shared" si="5"/>
        <v/>
      </c>
      <c r="O50" s="221"/>
      <c r="P50" s="293" t="str">
        <f>入力_1!P25</f>
        <v/>
      </c>
      <c r="Q50" s="303" t="str">
        <f>IF(入力_1!S25=1,"*","")</f>
        <v/>
      </c>
      <c r="R50" s="459" t="str">
        <f>入力_1!Q25</f>
        <v/>
      </c>
      <c r="S50" s="459"/>
      <c r="T50" s="459"/>
      <c r="U50" s="459"/>
      <c r="V50" s="218" t="str">
        <f>IF(入力_1!R25=1,"(C)","")</f>
        <v/>
      </c>
      <c r="W50" s="219" t="str">
        <f>入力_1!W25</f>
        <v/>
      </c>
      <c r="X50" s="219" t="str">
        <f>入力_1!X25</f>
        <v/>
      </c>
      <c r="Y50" s="219" t="str">
        <f>入力_1!Z25</f>
        <v/>
      </c>
      <c r="Z50" s="219" t="str">
        <f>入力_1!AB25</f>
        <v/>
      </c>
      <c r="AA50" s="219" t="str">
        <f t="shared" si="0"/>
        <v/>
      </c>
      <c r="AB50" s="219" t="str">
        <f t="shared" si="1"/>
        <v/>
      </c>
      <c r="AC50" s="219" t="str">
        <f t="shared" si="2"/>
        <v/>
      </c>
      <c r="AD50" s="221"/>
      <c r="AE50" s="222">
        <v>17</v>
      </c>
      <c r="AF50" s="197"/>
      <c r="AG50" s="197"/>
      <c r="AH50" s="197"/>
      <c r="AI50" s="197"/>
      <c r="AJ50" s="197"/>
      <c r="AK50" s="197"/>
      <c r="AL50" s="197"/>
      <c r="AM50" s="197"/>
      <c r="AN50" s="197"/>
      <c r="AO50" s="197"/>
      <c r="AP50" s="197"/>
      <c r="AQ50" s="197"/>
      <c r="AR50" s="197"/>
      <c r="AS50" s="197"/>
    </row>
    <row r="51" spans="1:46">
      <c r="A51" s="293" t="str">
        <f>入力_1!B26</f>
        <v/>
      </c>
      <c r="B51" s="303" t="str">
        <f>IF(入力_1!E26=1,"*","")</f>
        <v/>
      </c>
      <c r="C51" s="459" t="str">
        <f>入力_1!C26</f>
        <v/>
      </c>
      <c r="D51" s="459"/>
      <c r="E51" s="459"/>
      <c r="F51" s="459"/>
      <c r="G51" s="218" t="str">
        <f>IF(入力_1!D26=1,"(C)","")</f>
        <v/>
      </c>
      <c r="H51" s="219" t="str">
        <f>入力_1!I26</f>
        <v/>
      </c>
      <c r="I51" s="219" t="str">
        <f>入力_1!J26</f>
        <v/>
      </c>
      <c r="J51" s="219" t="str">
        <f>入力_1!L26</f>
        <v/>
      </c>
      <c r="K51" s="219" t="str">
        <f>入力_1!N26</f>
        <v/>
      </c>
      <c r="L51" s="219" t="str">
        <f t="shared" si="3"/>
        <v/>
      </c>
      <c r="M51" s="219" t="str">
        <f t="shared" si="4"/>
        <v/>
      </c>
      <c r="N51" s="219" t="str">
        <f t="shared" si="5"/>
        <v/>
      </c>
      <c r="O51" s="221"/>
      <c r="P51" s="293" t="str">
        <f>入力_1!P26</f>
        <v/>
      </c>
      <c r="Q51" s="303" t="str">
        <f>IF(入力_1!S26=1,"*","")</f>
        <v/>
      </c>
      <c r="R51" s="459" t="str">
        <f>入力_1!Q26</f>
        <v/>
      </c>
      <c r="S51" s="459"/>
      <c r="T51" s="459"/>
      <c r="U51" s="459"/>
      <c r="V51" s="218" t="str">
        <f>IF(入力_1!R26=1,"(C)","")</f>
        <v/>
      </c>
      <c r="W51" s="219" t="str">
        <f>入力_1!W26</f>
        <v/>
      </c>
      <c r="X51" s="219" t="str">
        <f>入力_1!X26</f>
        <v/>
      </c>
      <c r="Y51" s="219" t="str">
        <f>入力_1!Z26</f>
        <v/>
      </c>
      <c r="Z51" s="219" t="str">
        <f>入力_1!AB26</f>
        <v/>
      </c>
      <c r="AA51" s="219" t="str">
        <f t="shared" si="0"/>
        <v/>
      </c>
      <c r="AB51" s="219" t="str">
        <f t="shared" si="1"/>
        <v/>
      </c>
      <c r="AC51" s="219" t="str">
        <f t="shared" si="2"/>
        <v/>
      </c>
      <c r="AD51" s="221"/>
      <c r="AE51" s="222">
        <v>18</v>
      </c>
      <c r="AF51" s="197"/>
      <c r="AG51" s="197"/>
      <c r="AH51" s="197"/>
      <c r="AI51" s="197"/>
      <c r="AJ51" s="197"/>
      <c r="AK51" s="197"/>
      <c r="AL51" s="197"/>
      <c r="AM51" s="197"/>
      <c r="AN51" s="197"/>
      <c r="AO51" s="197"/>
      <c r="AP51" s="197"/>
      <c r="AQ51" s="197"/>
      <c r="AR51" s="197"/>
      <c r="AS51" s="197"/>
    </row>
    <row r="52" spans="1:46" ht="13.5" customHeight="1">
      <c r="A52" s="454" t="s">
        <v>221</v>
      </c>
      <c r="B52" s="455"/>
      <c r="C52" s="456" t="str">
        <f>入力_1!C27</f>
        <v>山　口　馬　助</v>
      </c>
      <c r="D52" s="457"/>
      <c r="E52" s="457"/>
      <c r="F52" s="457"/>
      <c r="G52" s="458"/>
      <c r="H52" s="223"/>
      <c r="I52" s="223"/>
      <c r="J52" s="223"/>
      <c r="K52" s="223"/>
      <c r="L52" s="215"/>
      <c r="M52" s="223"/>
      <c r="N52" s="223"/>
      <c r="O52" s="221"/>
      <c r="P52" s="454" t="s">
        <v>203</v>
      </c>
      <c r="Q52" s="455"/>
      <c r="R52" s="456" t="str">
        <f>入力_1!Q27</f>
        <v>広　島　周　徒</v>
      </c>
      <c r="S52" s="457"/>
      <c r="T52" s="457"/>
      <c r="U52" s="457"/>
      <c r="V52" s="458"/>
      <c r="W52" s="223"/>
      <c r="X52" s="223"/>
      <c r="Y52" s="223"/>
      <c r="Z52" s="223"/>
      <c r="AA52" s="215"/>
      <c r="AB52" s="223"/>
      <c r="AC52" s="223"/>
      <c r="AD52" s="221"/>
      <c r="AE52" s="221"/>
      <c r="AF52" s="197"/>
      <c r="AG52" s="197"/>
      <c r="AH52" s="197"/>
      <c r="AI52" s="197"/>
      <c r="AJ52" s="197"/>
      <c r="AK52" s="197"/>
      <c r="AL52" s="197"/>
      <c r="AM52" s="197"/>
      <c r="AN52" s="197"/>
      <c r="AO52" s="197"/>
      <c r="AP52" s="197"/>
      <c r="AQ52" s="197"/>
      <c r="AR52" s="197"/>
      <c r="AS52" s="197"/>
    </row>
    <row r="53" spans="1:46">
      <c r="A53" s="224"/>
      <c r="B53" s="224"/>
      <c r="C53" s="220"/>
      <c r="D53" s="220"/>
      <c r="E53" s="220"/>
      <c r="F53" s="460" t="s">
        <v>195</v>
      </c>
      <c r="G53" s="461"/>
      <c r="H53" s="215">
        <f>I53*3+J53*2+K53</f>
        <v>0</v>
      </c>
      <c r="I53" s="215">
        <f>SUM(I34:I51)</f>
        <v>0</v>
      </c>
      <c r="J53" s="215">
        <f>SUM(J34:J51)</f>
        <v>0</v>
      </c>
      <c r="K53" s="215">
        <f>SUM(K34:K51)</f>
        <v>0</v>
      </c>
      <c r="L53" s="215">
        <f>SUM(L34:L52)</f>
        <v>0</v>
      </c>
      <c r="M53" s="215">
        <f>SUM(M34:M52)</f>
        <v>0</v>
      </c>
      <c r="N53" s="215">
        <f>SUM(N34:N52)</f>
        <v>0</v>
      </c>
      <c r="O53" s="221"/>
      <c r="P53" s="224"/>
      <c r="Q53" s="224"/>
      <c r="R53" s="220"/>
      <c r="S53" s="220"/>
      <c r="T53" s="220"/>
      <c r="U53" s="460" t="s">
        <v>195</v>
      </c>
      <c r="V53" s="461"/>
      <c r="W53" s="246">
        <f>X53*3+Y53*2+Z53</f>
        <v>0</v>
      </c>
      <c r="X53" s="215">
        <f>SUM(X34:X51)</f>
        <v>0</v>
      </c>
      <c r="Y53" s="215">
        <f>SUM(Y34:Y51)</f>
        <v>0</v>
      </c>
      <c r="Z53" s="215">
        <f>SUM(Z34:Z51)</f>
        <v>0</v>
      </c>
      <c r="AA53" s="215">
        <f>SUM(AA34:AA52)</f>
        <v>0</v>
      </c>
      <c r="AB53" s="215">
        <f>SUM(AB34:AB52)</f>
        <v>0</v>
      </c>
      <c r="AC53" s="215">
        <f>SUM(AC34:AC52)</f>
        <v>0</v>
      </c>
      <c r="AD53" s="221"/>
      <c r="AE53" s="221"/>
      <c r="AF53" s="197"/>
      <c r="AG53" s="197"/>
      <c r="AH53" s="197"/>
      <c r="AI53" s="197"/>
      <c r="AJ53" s="197"/>
      <c r="AK53" s="197"/>
      <c r="AL53" s="197"/>
      <c r="AM53" s="197"/>
      <c r="AN53" s="197"/>
      <c r="AO53" s="197"/>
      <c r="AP53" s="197"/>
      <c r="AQ53" s="197"/>
      <c r="AR53" s="197"/>
      <c r="AS53" s="197"/>
    </row>
    <row r="54" spans="1:46">
      <c r="A54" s="225" t="str">
        <f>IF(AF31&lt;&gt;0,"＊…スターター　(C)…キャプテン　3P…3点シュート　2P…2点シュート　FT…フリースロー　　F…ファウル　　Ｒ…リバウンド　　As…アシスト","＊…スターター　(C)…キャプテン　3P…3点シュート　2P…2点シュート　FT…フリースロー　　F…ファウル")</f>
        <v>＊…スターター　(C)…キャプテン　3P…3点シュート　2P…2点シュート　FT…フリースロー　　F…ファウル</v>
      </c>
      <c r="B54" s="214"/>
      <c r="C54" s="214"/>
      <c r="D54" s="214"/>
      <c r="E54" s="214"/>
      <c r="F54" s="214"/>
      <c r="G54" s="214"/>
      <c r="H54" s="214"/>
      <c r="I54" s="214"/>
      <c r="J54" s="214"/>
      <c r="K54" s="214"/>
      <c r="L54" s="214"/>
      <c r="M54" s="214"/>
      <c r="N54" s="214"/>
      <c r="O54" s="214"/>
      <c r="P54" s="214"/>
      <c r="Q54" s="214"/>
      <c r="R54" s="226"/>
      <c r="S54" s="214"/>
      <c r="T54" s="214"/>
      <c r="U54" s="214"/>
      <c r="V54" s="214"/>
      <c r="W54" s="214"/>
      <c r="X54" s="214"/>
      <c r="Y54" s="214"/>
      <c r="Z54" s="214"/>
      <c r="AA54" s="214"/>
      <c r="AB54" s="214"/>
      <c r="AC54" s="214"/>
      <c r="AD54" s="197"/>
      <c r="AE54" s="197"/>
      <c r="AF54" s="197"/>
      <c r="AG54" s="197"/>
      <c r="AH54" s="197"/>
      <c r="AI54" s="197"/>
      <c r="AJ54" s="197"/>
      <c r="AK54" s="197"/>
      <c r="AL54" s="197"/>
      <c r="AM54" s="197"/>
      <c r="AN54" s="197"/>
      <c r="AO54" s="197"/>
      <c r="AP54" s="197"/>
      <c r="AQ54" s="197"/>
      <c r="AR54" s="197"/>
      <c r="AS54" s="197"/>
      <c r="AT54" s="197"/>
    </row>
    <row r="55" spans="1:46">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row>
    <row r="56" spans="1:46" ht="17.25">
      <c r="A56" s="462" t="s">
        <v>196</v>
      </c>
      <c r="B56" s="462"/>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197"/>
      <c r="AE56" s="197"/>
      <c r="AF56" s="197"/>
      <c r="AG56" s="197"/>
      <c r="AH56" s="197"/>
      <c r="AI56" s="197"/>
      <c r="AJ56" s="197"/>
      <c r="AK56" s="197"/>
      <c r="AL56" s="197"/>
      <c r="AM56" s="197"/>
      <c r="AN56" s="197"/>
      <c r="AO56" s="197"/>
      <c r="AP56" s="197"/>
      <c r="AQ56" s="197"/>
      <c r="AR56" s="197"/>
      <c r="AS56" s="197"/>
    </row>
    <row r="57" spans="1:46">
      <c r="A57" s="227"/>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9"/>
      <c r="AD57" s="197"/>
      <c r="AE57" s="197"/>
      <c r="AF57" s="197"/>
      <c r="AG57" s="197"/>
      <c r="AH57" s="197"/>
      <c r="AI57" s="197"/>
      <c r="AJ57" s="197"/>
      <c r="AK57" s="197"/>
      <c r="AL57" s="197"/>
      <c r="AM57" s="197"/>
      <c r="AN57" s="197"/>
      <c r="AO57" s="197"/>
      <c r="AP57" s="197"/>
      <c r="AQ57" s="197"/>
      <c r="AR57" s="197"/>
      <c r="AS57" s="197"/>
    </row>
    <row r="58" spans="1:46">
      <c r="A58" s="230"/>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2"/>
      <c r="AD58" s="197"/>
      <c r="AE58" s="197"/>
      <c r="AF58" s="197"/>
      <c r="AG58" s="197"/>
      <c r="AH58" s="197"/>
      <c r="AI58" s="197"/>
      <c r="AJ58" s="197"/>
      <c r="AK58" s="197"/>
      <c r="AL58" s="197"/>
      <c r="AM58" s="197"/>
      <c r="AN58" s="197"/>
      <c r="AO58" s="197"/>
      <c r="AP58" s="197"/>
      <c r="AQ58" s="197"/>
      <c r="AR58" s="197"/>
      <c r="AS58" s="197"/>
    </row>
    <row r="59" spans="1:46">
      <c r="A59" s="230"/>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2"/>
      <c r="AD59" s="197"/>
      <c r="AE59" s="197"/>
      <c r="AF59" s="197"/>
      <c r="AG59" s="197"/>
      <c r="AH59" s="197"/>
      <c r="AI59" s="197"/>
      <c r="AJ59" s="197"/>
      <c r="AK59" s="197"/>
      <c r="AL59" s="197"/>
      <c r="AM59" s="197"/>
      <c r="AN59" s="197"/>
      <c r="AO59" s="197"/>
      <c r="AP59" s="197"/>
      <c r="AQ59" s="197"/>
      <c r="AR59" s="197"/>
      <c r="AS59" s="197"/>
    </row>
    <row r="60" spans="1:46">
      <c r="A60" s="230"/>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2"/>
      <c r="AD60" s="197"/>
      <c r="AE60" s="197"/>
      <c r="AF60" s="197"/>
      <c r="AG60" s="197"/>
      <c r="AH60" s="197"/>
      <c r="AI60" s="197"/>
      <c r="AJ60" s="197"/>
      <c r="AK60" s="197"/>
      <c r="AL60" s="197"/>
      <c r="AM60" s="197"/>
      <c r="AN60" s="197"/>
      <c r="AO60" s="197"/>
      <c r="AP60" s="197"/>
      <c r="AQ60" s="197"/>
      <c r="AR60" s="197"/>
      <c r="AS60" s="197"/>
    </row>
    <row r="61" spans="1:46">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2"/>
      <c r="AD61" s="197"/>
      <c r="AE61" s="197"/>
      <c r="AF61" s="197"/>
      <c r="AG61" s="197"/>
      <c r="AH61" s="197"/>
      <c r="AI61" s="197"/>
      <c r="AJ61" s="197"/>
      <c r="AK61" s="197"/>
      <c r="AL61" s="197"/>
      <c r="AM61" s="197"/>
      <c r="AN61" s="197"/>
      <c r="AO61" s="197"/>
      <c r="AP61" s="197"/>
      <c r="AQ61" s="197"/>
      <c r="AR61" s="197"/>
      <c r="AS61" s="197"/>
    </row>
    <row r="62" spans="1:46">
      <c r="A62" s="230"/>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2"/>
      <c r="AD62" s="197"/>
      <c r="AE62" s="197"/>
      <c r="AF62" s="197"/>
      <c r="AG62" s="197"/>
      <c r="AH62" s="197"/>
      <c r="AI62" s="197"/>
      <c r="AJ62" s="197"/>
      <c r="AK62" s="197"/>
      <c r="AL62" s="197"/>
      <c r="AM62" s="197"/>
      <c r="AN62" s="197"/>
      <c r="AO62" s="197"/>
      <c r="AP62" s="197"/>
      <c r="AQ62" s="197"/>
      <c r="AR62" s="197"/>
      <c r="AS62" s="197"/>
    </row>
    <row r="63" spans="1:46">
      <c r="A63" s="230"/>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2"/>
      <c r="AD63" s="197"/>
      <c r="AE63" s="197"/>
      <c r="AF63" s="197"/>
      <c r="AG63" s="197"/>
      <c r="AH63" s="197"/>
      <c r="AI63" s="197"/>
      <c r="AJ63" s="197"/>
      <c r="AK63" s="197"/>
      <c r="AL63" s="197"/>
      <c r="AM63" s="197"/>
      <c r="AN63" s="197"/>
      <c r="AO63" s="197"/>
      <c r="AP63" s="197"/>
      <c r="AQ63" s="197"/>
      <c r="AR63" s="197"/>
      <c r="AS63" s="197"/>
    </row>
    <row r="64" spans="1:46">
      <c r="A64" s="230"/>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2"/>
      <c r="AD64" s="197"/>
      <c r="AE64" s="197"/>
      <c r="AF64" s="197"/>
      <c r="AG64" s="197"/>
      <c r="AH64" s="197"/>
      <c r="AI64" s="197"/>
      <c r="AJ64" s="197"/>
      <c r="AK64" s="197"/>
      <c r="AL64" s="197"/>
      <c r="AM64" s="197"/>
      <c r="AN64" s="197"/>
      <c r="AO64" s="197"/>
      <c r="AP64" s="197"/>
      <c r="AQ64" s="197"/>
      <c r="AR64" s="197"/>
      <c r="AS64" s="197"/>
    </row>
    <row r="65" spans="1:45">
      <c r="A65" s="230"/>
      <c r="B65" s="231"/>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2"/>
      <c r="AD65" s="197"/>
      <c r="AE65" s="197"/>
      <c r="AF65" s="197"/>
      <c r="AG65" s="197"/>
      <c r="AH65" s="197"/>
      <c r="AI65" s="197"/>
      <c r="AJ65" s="197"/>
      <c r="AK65" s="197"/>
      <c r="AL65" s="197"/>
      <c r="AM65" s="197"/>
      <c r="AN65" s="197"/>
      <c r="AO65" s="197"/>
      <c r="AP65" s="197"/>
      <c r="AQ65" s="197"/>
      <c r="AR65" s="197"/>
      <c r="AS65" s="197"/>
    </row>
    <row r="66" spans="1:45">
      <c r="A66" s="230"/>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2"/>
      <c r="AD66" s="197"/>
      <c r="AE66" s="197"/>
      <c r="AF66" s="197"/>
      <c r="AG66" s="197"/>
      <c r="AH66" s="197"/>
      <c r="AI66" s="197"/>
      <c r="AJ66" s="197"/>
      <c r="AK66" s="197"/>
      <c r="AL66" s="197"/>
      <c r="AM66" s="197"/>
      <c r="AN66" s="197"/>
      <c r="AO66" s="197"/>
      <c r="AP66" s="197"/>
      <c r="AQ66" s="197"/>
      <c r="AR66" s="197"/>
      <c r="AS66" s="197"/>
    </row>
    <row r="67" spans="1:45">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2"/>
      <c r="AD67" s="197"/>
      <c r="AE67" s="197"/>
      <c r="AF67" s="197"/>
      <c r="AG67" s="197"/>
      <c r="AH67" s="197"/>
      <c r="AI67" s="197"/>
      <c r="AJ67" s="197"/>
      <c r="AK67" s="197"/>
      <c r="AL67" s="197"/>
      <c r="AM67" s="197"/>
      <c r="AN67" s="197"/>
      <c r="AO67" s="197"/>
      <c r="AP67" s="197"/>
      <c r="AQ67" s="197"/>
      <c r="AR67" s="197"/>
      <c r="AS67" s="197"/>
    </row>
    <row r="68" spans="1:45">
      <c r="A68" s="230"/>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2"/>
      <c r="AD68" s="197"/>
      <c r="AE68" s="197"/>
      <c r="AF68" s="197"/>
      <c r="AG68" s="197"/>
      <c r="AH68" s="197"/>
      <c r="AI68" s="197"/>
      <c r="AJ68" s="197"/>
      <c r="AK68" s="197"/>
      <c r="AL68" s="197"/>
      <c r="AM68" s="197"/>
      <c r="AN68" s="197"/>
      <c r="AO68" s="197"/>
      <c r="AP68" s="197"/>
      <c r="AQ68" s="197"/>
      <c r="AR68" s="197"/>
      <c r="AS68" s="197"/>
    </row>
    <row r="69" spans="1:45">
      <c r="A69" s="233"/>
      <c r="B69" s="234"/>
      <c r="C69" s="235"/>
      <c r="D69" s="234"/>
      <c r="E69" s="234"/>
      <c r="F69" s="234"/>
      <c r="G69" s="234"/>
      <c r="H69" s="234"/>
      <c r="I69" s="234"/>
      <c r="J69" s="234"/>
      <c r="K69" s="234"/>
      <c r="L69" s="234"/>
      <c r="M69" s="234"/>
      <c r="N69" s="236"/>
      <c r="O69" s="463" t="s">
        <v>197</v>
      </c>
      <c r="P69" s="463"/>
      <c r="Q69" s="464"/>
      <c r="R69" s="465"/>
      <c r="S69" s="465"/>
      <c r="T69" s="465"/>
      <c r="U69" s="455" t="s">
        <v>198</v>
      </c>
      <c r="V69" s="454"/>
      <c r="W69" s="466"/>
      <c r="X69" s="466"/>
      <c r="Y69" s="466"/>
      <c r="Z69" s="466"/>
      <c r="AA69" s="466"/>
      <c r="AB69" s="466"/>
      <c r="AC69" s="467"/>
      <c r="AD69" s="197"/>
      <c r="AE69" s="197"/>
      <c r="AF69" s="197"/>
      <c r="AG69" s="197"/>
      <c r="AH69" s="197"/>
      <c r="AI69" s="197"/>
      <c r="AJ69" s="197"/>
      <c r="AK69" s="197"/>
      <c r="AL69" s="197"/>
      <c r="AM69" s="197"/>
      <c r="AN69" s="197"/>
      <c r="AO69" s="197"/>
      <c r="AP69" s="197"/>
      <c r="AQ69" s="197"/>
      <c r="AR69" s="197"/>
      <c r="AS69" s="197"/>
    </row>
    <row r="70" spans="1:45">
      <c r="A70" s="237" t="str">
        <f>How2use!B4</f>
        <v>Copyright(c) 2011 Yuzo Kosaka All Rights Reserved</v>
      </c>
      <c r="B70" s="237"/>
      <c r="C70" s="237"/>
      <c r="D70" s="238"/>
      <c r="E70" s="197"/>
      <c r="F70" s="238"/>
      <c r="G70" s="197"/>
      <c r="I70" s="197"/>
      <c r="J70" s="237" t="str">
        <f>How2use!H4</f>
        <v>Vol.007b</v>
      </c>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row>
    <row r="71" spans="1:45">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row>
  </sheetData>
  <mergeCells count="73">
    <mergeCell ref="AF29:AM30"/>
    <mergeCell ref="R7:Z7"/>
    <mergeCell ref="M8:N9"/>
    <mergeCell ref="R8:S9"/>
    <mergeCell ref="F7:N7"/>
    <mergeCell ref="G14:L15"/>
    <mergeCell ref="L12:T12"/>
    <mergeCell ref="P14:AC15"/>
    <mergeCell ref="M14:O15"/>
    <mergeCell ref="A8:F9"/>
    <mergeCell ref="C10:F10"/>
    <mergeCell ref="C11:F11"/>
    <mergeCell ref="A10:B10"/>
    <mergeCell ref="A11:B11"/>
    <mergeCell ref="M10:N10"/>
    <mergeCell ref="R10:S10"/>
    <mergeCell ref="T10:Z10"/>
    <mergeCell ref="G10:L10"/>
    <mergeCell ref="C36:F36"/>
    <mergeCell ref="Q33:V33"/>
    <mergeCell ref="C37:F37"/>
    <mergeCell ref="C38:F38"/>
    <mergeCell ref="C12:F12"/>
    <mergeCell ref="A14:D15"/>
    <mergeCell ref="E14:F15"/>
    <mergeCell ref="B33:G33"/>
    <mergeCell ref="C34:F34"/>
    <mergeCell ref="C35:F35"/>
    <mergeCell ref="U53:V53"/>
    <mergeCell ref="A56:AC56"/>
    <mergeCell ref="O69:P69"/>
    <mergeCell ref="Q69:T69"/>
    <mergeCell ref="U69:V69"/>
    <mergeCell ref="W69:AC69"/>
    <mergeCell ref="F53:G53"/>
    <mergeCell ref="R41:U41"/>
    <mergeCell ref="C44:F44"/>
    <mergeCell ref="C45:F45"/>
    <mergeCell ref="R46:U46"/>
    <mergeCell ref="C51:F51"/>
    <mergeCell ref="C47:F47"/>
    <mergeCell ref="C48:F48"/>
    <mergeCell ref="R51:U51"/>
    <mergeCell ref="C46:F46"/>
    <mergeCell ref="R47:U47"/>
    <mergeCell ref="R48:U48"/>
    <mergeCell ref="C39:F39"/>
    <mergeCell ref="C40:F40"/>
    <mergeCell ref="C41:F41"/>
    <mergeCell ref="C42:F42"/>
    <mergeCell ref="C43:F43"/>
    <mergeCell ref="R49:U49"/>
    <mergeCell ref="R50:U50"/>
    <mergeCell ref="R42:U42"/>
    <mergeCell ref="R43:U43"/>
    <mergeCell ref="R44:U44"/>
    <mergeCell ref="R45:U45"/>
    <mergeCell ref="G8:L9"/>
    <mergeCell ref="T8:Y9"/>
    <mergeCell ref="A1:AC5"/>
    <mergeCell ref="P52:Q52"/>
    <mergeCell ref="A52:B52"/>
    <mergeCell ref="C52:G52"/>
    <mergeCell ref="R34:U34"/>
    <mergeCell ref="R35:U35"/>
    <mergeCell ref="R36:U36"/>
    <mergeCell ref="R37:U37"/>
    <mergeCell ref="R38:U38"/>
    <mergeCell ref="R39:U39"/>
    <mergeCell ref="R40:U40"/>
    <mergeCell ref="C49:F49"/>
    <mergeCell ref="C50:F50"/>
    <mergeCell ref="R52:V52"/>
  </mergeCells>
  <phoneticPr fontId="3"/>
  <conditionalFormatting sqref="Q69:T69 W69:AC69 C10:F11">
    <cfRule type="expression" dxfId="10" priority="34">
      <formula>C10=""</formula>
    </cfRule>
  </conditionalFormatting>
  <conditionalFormatting sqref="L34:L51">
    <cfRule type="expression" dxfId="9" priority="29">
      <formula>AND($K34&lt;&gt;"",L34="")</formula>
    </cfRule>
  </conditionalFormatting>
  <conditionalFormatting sqref="AA34:AA51">
    <cfRule type="expression" dxfId="8" priority="28">
      <formula>AND($Z34&lt;&gt;"",AA34="")</formula>
    </cfRule>
  </conditionalFormatting>
  <conditionalFormatting sqref="O11:Q11">
    <cfRule type="expression" dxfId="7" priority="60">
      <formula>AND($L$12=1,O11="")</formula>
    </cfRule>
  </conditionalFormatting>
  <conditionalFormatting sqref="A1:AC5">
    <cfRule type="expression" dxfId="6" priority="17">
      <formula>A1="ここに大会名を入力してください。マスコットやロゴの画像を貼り付けることもできます。"</formula>
    </cfRule>
  </conditionalFormatting>
  <conditionalFormatting sqref="AB34:AC51">
    <cfRule type="expression" dxfId="5" priority="14">
      <formula>AND($K34&lt;&gt;"",AB34="")</formula>
    </cfRule>
  </conditionalFormatting>
  <conditionalFormatting sqref="AB33:AB53">
    <cfRule type="expression" dxfId="4" priority="11">
      <formula>$AF$31=0</formula>
    </cfRule>
  </conditionalFormatting>
  <conditionalFormatting sqref="AC33:AC53">
    <cfRule type="expression" dxfId="3" priority="10">
      <formula>$AF$31=0</formula>
    </cfRule>
  </conditionalFormatting>
  <conditionalFormatting sqref="M34:N51">
    <cfRule type="expression" dxfId="2" priority="3">
      <formula>AND($K34&lt;&gt;"",M34="")</formula>
    </cfRule>
  </conditionalFormatting>
  <conditionalFormatting sqref="M33:M53">
    <cfRule type="expression" dxfId="1" priority="2">
      <formula>$AF$31=0</formula>
    </cfRule>
  </conditionalFormatting>
  <conditionalFormatting sqref="N33:N53">
    <cfRule type="expression" dxfId="0" priority="1">
      <formula>$AF$31=0</formula>
    </cfRule>
  </conditionalFormatting>
  <dataValidations count="5">
    <dataValidation allowBlank="1" showInputMessage="1" showErrorMessage="1" promptTitle="記載者の所属先を入力してください！" prompt="例_x000a_○○県バスケットボール協会_x000a_○○県高体連バスケットボール部" sqref="W69:AC69"/>
    <dataValidation allowBlank="1" showInputMessage="1" showErrorMessage="1" promptTitle="記載者を入力してください！" prompt="戦評を記載した方の名前を打ち込んでください" sqref="Q69:T69"/>
    <dataValidation allowBlank="1" showInputMessage="1" showErrorMessage="1" promptTitle="主審の氏名を入力してください" prompt="入力すると黄色は消えます" sqref="C10:F10"/>
    <dataValidation allowBlank="1" showInputMessage="1" showErrorMessage="1" promptTitle="副審の氏名を入力してください" prompt="3人制で行う場合は、第2副審の氏名の入力もお忘れなく" sqref="C11:F11"/>
    <dataValidation allowBlank="1" showInputMessage="1" showErrorMessage="1" promptTitle="延長の得点" prompt="延長の得点を入力してください。（延長を2回以上行った場合は、合計得点を入力してください）" sqref="O11 Q11"/>
  </dataValidations>
  <printOptions horizontalCentered="1" verticalCentered="1"/>
  <pageMargins left="0.70866141732283472" right="0.70866141732283472" top="0.55118110236220474" bottom="0.55118110236220474" header="0.31496062992125984" footer="0.31496062992125984"/>
  <pageSetup paperSize="9" scale="86" orientation="portrait" horizontalDpi="300" verticalDpi="4294967293" r:id="rId1"/>
  <headerFooter>
    <oddHeader>&amp;R&amp;"ＭＳ Ｐゴシック,斜体"&amp;9Game Report</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7"/>
  <sheetViews>
    <sheetView workbookViewId="0">
      <selection activeCell="A12" sqref="A12"/>
    </sheetView>
  </sheetViews>
  <sheetFormatPr defaultColWidth="3.5" defaultRowHeight="13.5"/>
  <cols>
    <col min="1" max="1" width="10.875" style="43" bestFit="1" customWidth="1"/>
    <col min="2" max="2" width="3.5" style="43" bestFit="1" customWidth="1"/>
    <col min="3" max="3" width="14.125" style="43" bestFit="1" customWidth="1"/>
    <col min="4" max="4" width="3.5" style="43" hidden="1" customWidth="1"/>
    <col min="5" max="5" width="3.5" style="43" bestFit="1" customWidth="1"/>
    <col min="6" max="6" width="14.125" style="43" bestFit="1" customWidth="1"/>
    <col min="7" max="7" width="3.5" style="43" hidden="1" customWidth="1"/>
    <col min="8" max="8" width="3.5" style="43" bestFit="1" customWidth="1"/>
    <col min="9" max="9" width="14.125" style="43" bestFit="1" customWidth="1"/>
    <col min="10" max="10" width="3.5" style="43" hidden="1" customWidth="1"/>
    <col min="11" max="11" width="3.5" style="43" bestFit="1" customWidth="1"/>
    <col min="12" max="12" width="14.125" style="43" bestFit="1" customWidth="1"/>
    <col min="13" max="13" width="3.5" style="43" hidden="1" customWidth="1"/>
    <col min="14" max="14" width="3.5" style="43" bestFit="1" customWidth="1"/>
    <col min="15" max="15" width="14.125" style="43" bestFit="1" customWidth="1"/>
    <col min="16" max="16" width="3.5" style="43" hidden="1" customWidth="1"/>
    <col min="17" max="17" width="3.5" style="43" bestFit="1" customWidth="1"/>
    <col min="18" max="18" width="14.125" style="43" bestFit="1" customWidth="1"/>
    <col min="19" max="19" width="3.5" style="43" hidden="1" customWidth="1"/>
    <col min="20" max="20" width="3.5" style="43" bestFit="1" customWidth="1"/>
    <col min="21" max="21" width="14.125" style="43" bestFit="1" customWidth="1"/>
    <col min="22" max="22" width="3.5" style="43" hidden="1" customWidth="1"/>
    <col min="23" max="23" width="3.5" style="43" bestFit="1" customWidth="1"/>
    <col min="24" max="24" width="14.125" style="43" bestFit="1" customWidth="1"/>
    <col min="25" max="25" width="3.5" style="43" hidden="1" customWidth="1"/>
    <col min="26" max="26" width="3.5" style="43" bestFit="1" customWidth="1"/>
    <col min="27" max="27" width="14.125" style="43" bestFit="1" customWidth="1"/>
    <col min="28" max="28" width="3.5" style="43" hidden="1" customWidth="1"/>
    <col min="29" max="29" width="3.5" style="43" bestFit="1" customWidth="1"/>
    <col min="30" max="30" width="14.125" style="43" bestFit="1" customWidth="1"/>
    <col min="31" max="31" width="3.5" style="43" hidden="1" customWidth="1"/>
    <col min="32" max="32" width="3.5" style="43" bestFit="1" customWidth="1"/>
    <col min="33" max="33" width="14.125" style="43" bestFit="1" customWidth="1"/>
    <col min="34" max="34" width="3.5" style="43" hidden="1" customWidth="1"/>
    <col min="35" max="35" width="3.5" style="43" bestFit="1" customWidth="1"/>
    <col min="36" max="36" width="14.125" style="43" bestFit="1" customWidth="1"/>
    <col min="37" max="37" width="3.5" style="43" hidden="1" customWidth="1"/>
    <col min="38" max="38" width="3.5" style="43" bestFit="1" customWidth="1"/>
    <col min="39" max="39" width="14.125" style="43" bestFit="1" customWidth="1"/>
    <col min="40" max="40" width="3.5" style="43" hidden="1" customWidth="1"/>
    <col min="41" max="41" width="3.5" style="43" bestFit="1" customWidth="1"/>
    <col min="42" max="42" width="14.125" style="43" bestFit="1" customWidth="1"/>
    <col min="43" max="43" width="3.5" style="43" hidden="1" customWidth="1"/>
    <col min="44" max="44" width="3.5" style="43" customWidth="1"/>
    <col min="45" max="45" width="14.125" style="43" bestFit="1" customWidth="1"/>
    <col min="46" max="46" width="3.5" style="43" hidden="1" customWidth="1"/>
    <col min="47" max="47" width="3.5" style="43" bestFit="1" customWidth="1"/>
    <col min="48" max="48" width="14.125" style="43" bestFit="1" customWidth="1"/>
    <col min="49" max="49" width="3.5" style="43" hidden="1" customWidth="1"/>
    <col min="50" max="50" width="3.5" style="43" bestFit="1" customWidth="1"/>
    <col min="51" max="51" width="14.125" style="43" bestFit="1" customWidth="1"/>
    <col min="52" max="52" width="3.5" style="43" hidden="1" customWidth="1"/>
    <col min="53" max="53" width="3.5" style="43" bestFit="1" customWidth="1"/>
    <col min="54" max="54" width="14.125" style="43" bestFit="1" customWidth="1"/>
    <col min="55" max="55" width="3.5" style="43" hidden="1" customWidth="1"/>
    <col min="56" max="56" width="3.5" style="43" bestFit="1" customWidth="1"/>
    <col min="57" max="57" width="14.125" style="43" bestFit="1" customWidth="1"/>
    <col min="58" max="58" width="3.5" style="43" hidden="1" customWidth="1"/>
    <col min="59" max="59" width="3.5" style="43" bestFit="1" customWidth="1"/>
    <col min="60" max="60" width="14.125" style="43" bestFit="1" customWidth="1"/>
    <col min="61" max="61" width="3.5" style="43" hidden="1" customWidth="1"/>
    <col min="62" max="62" width="3.5" style="43" bestFit="1" customWidth="1"/>
    <col min="63" max="63" width="14.125" style="43" bestFit="1" customWidth="1"/>
    <col min="64" max="64" width="3.5" style="43" hidden="1" customWidth="1"/>
    <col min="65" max="65" width="3.5" style="43" bestFit="1" customWidth="1"/>
    <col min="66" max="66" width="14.125" style="43" customWidth="1"/>
    <col min="67" max="67" width="3.5" style="43" hidden="1" customWidth="1"/>
    <col min="68" max="68" width="3.5" style="43" bestFit="1" customWidth="1"/>
    <col min="69" max="69" width="14.125" style="43" bestFit="1" customWidth="1"/>
    <col min="70" max="70" width="3.5" style="43" hidden="1" customWidth="1"/>
    <col min="71" max="71" width="3.5" style="43" bestFit="1" customWidth="1"/>
    <col min="72" max="72" width="14.125" style="43" bestFit="1" customWidth="1"/>
    <col min="73" max="73" width="3.5" style="43" hidden="1" customWidth="1"/>
    <col min="74" max="74" width="3.5" style="43" bestFit="1" customWidth="1"/>
    <col min="75" max="75" width="14.125" style="43" bestFit="1" customWidth="1"/>
    <col min="76" max="76" width="3.5" style="43" hidden="1" customWidth="1"/>
    <col min="77" max="77" width="3.5" style="43" bestFit="1" customWidth="1"/>
    <col min="78" max="78" width="14.125" style="43" bestFit="1" customWidth="1"/>
    <col min="79" max="79" width="3.5" style="43" hidden="1" customWidth="1"/>
    <col min="80" max="80" width="3.5" style="43" bestFit="1" customWidth="1"/>
    <col min="81" max="81" width="14.125" style="43" bestFit="1" customWidth="1"/>
    <col min="82" max="82" width="3.5" style="43" hidden="1" customWidth="1"/>
    <col min="83" max="83" width="3.5" style="43" bestFit="1" customWidth="1"/>
    <col min="84" max="84" width="14.125" style="43" customWidth="1"/>
    <col min="85" max="85" width="3.5" style="43" hidden="1" customWidth="1"/>
    <col min="86" max="86" width="3.5" style="43" bestFit="1" customWidth="1"/>
    <col min="87" max="87" width="14.125" style="43" bestFit="1" customWidth="1"/>
    <col min="88" max="88" width="3.5" style="43" hidden="1" customWidth="1"/>
    <col min="89" max="89" width="3.5" style="43" bestFit="1" customWidth="1"/>
    <col min="90" max="90" width="14.125" style="43" bestFit="1" customWidth="1"/>
    <col min="91" max="91" width="3.5" style="43" hidden="1" customWidth="1"/>
    <col min="92" max="92" width="3.5" style="43" bestFit="1" customWidth="1"/>
    <col min="93" max="93" width="14.125" style="43" bestFit="1" customWidth="1"/>
    <col min="94" max="94" width="3.5" style="43" hidden="1" customWidth="1"/>
    <col min="95" max="95" width="3.5" style="43" bestFit="1" customWidth="1"/>
    <col min="96" max="96" width="14.125" style="43" bestFit="1" customWidth="1"/>
    <col min="97" max="97" width="3.5" style="43" hidden="1" customWidth="1"/>
    <col min="98" max="98" width="3.5" style="43" bestFit="1" customWidth="1"/>
    <col min="99" max="99" width="14.125" style="43" bestFit="1" customWidth="1"/>
    <col min="100" max="100" width="3.5" style="43" hidden="1" customWidth="1"/>
    <col min="101" max="101" width="3.5" style="43" bestFit="1" customWidth="1"/>
    <col min="102" max="102" width="14.125" style="43" bestFit="1" customWidth="1"/>
    <col min="103" max="103" width="3.5" style="43" hidden="1" customWidth="1"/>
    <col min="104" max="104" width="3.5" style="43" bestFit="1" customWidth="1"/>
    <col min="105" max="105" width="14.125" style="43" bestFit="1" customWidth="1"/>
    <col min="106" max="106" width="3.5" style="43" hidden="1" customWidth="1"/>
    <col min="107" max="107" width="3.5" style="43" bestFit="1" customWidth="1"/>
    <col min="108" max="108" width="14.125" style="43" bestFit="1" customWidth="1"/>
    <col min="109" max="109" width="3.5" style="43" hidden="1" customWidth="1"/>
    <col min="110" max="110" width="3.5" style="43" bestFit="1" customWidth="1"/>
    <col min="111" max="111" width="14.125" style="43" bestFit="1" customWidth="1"/>
    <col min="112" max="112" width="3.5" style="43" hidden="1" customWidth="1"/>
    <col min="113" max="113" width="3.5" style="43" bestFit="1" customWidth="1"/>
    <col min="114" max="114" width="14.125" style="43" bestFit="1" customWidth="1"/>
    <col min="115" max="115" width="3.5" style="43" hidden="1" customWidth="1"/>
    <col min="116" max="116" width="3.5" style="43" bestFit="1" customWidth="1"/>
    <col min="117" max="117" width="14.125" style="43" bestFit="1" customWidth="1"/>
    <col min="118" max="118" width="3.5" style="43" hidden="1" customWidth="1"/>
    <col min="119" max="119" width="3.5" style="43" bestFit="1" customWidth="1"/>
    <col min="120" max="120" width="14.125" style="43" bestFit="1" customWidth="1"/>
    <col min="121" max="121" width="3.5" style="43" hidden="1" customWidth="1"/>
    <col min="122" max="122" width="3.5" style="43" bestFit="1" customWidth="1"/>
    <col min="123" max="123" width="14.125" style="43" bestFit="1" customWidth="1"/>
    <col min="124" max="124" width="3.5" style="43" hidden="1" customWidth="1"/>
    <col min="125" max="125" width="3.5" style="43" bestFit="1" customWidth="1"/>
    <col min="126" max="126" width="14.125" style="43" bestFit="1" customWidth="1"/>
    <col min="127" max="127" width="3.5" style="43" hidden="1" customWidth="1"/>
    <col min="128" max="128" width="3.5" style="43" bestFit="1" customWidth="1"/>
    <col min="129" max="129" width="14.125" style="43" bestFit="1" customWidth="1"/>
    <col min="130" max="130" width="3.5" style="43" hidden="1" customWidth="1"/>
    <col min="131" max="131" width="3.5" style="43" customWidth="1"/>
    <col min="132" max="132" width="14.125" style="43" bestFit="1" customWidth="1"/>
    <col min="133" max="133" width="3.5" style="43" hidden="1" customWidth="1"/>
    <col min="134" max="134" width="3.5" style="43" bestFit="1" customWidth="1"/>
    <col min="135" max="135" width="14.125" style="43" bestFit="1" customWidth="1"/>
    <col min="136" max="136" width="3.5" style="43" hidden="1" customWidth="1"/>
    <col min="137" max="137" width="3.5" style="43" bestFit="1" customWidth="1"/>
    <col min="138" max="138" width="14.125" style="43" bestFit="1" customWidth="1"/>
    <col min="139" max="139" width="3.5" style="43" hidden="1" customWidth="1"/>
    <col min="140" max="140" width="3.5" style="43" bestFit="1" customWidth="1"/>
    <col min="141" max="141" width="14.125" style="43" bestFit="1" customWidth="1"/>
    <col min="142" max="142" width="3.5" style="43" hidden="1" customWidth="1"/>
    <col min="143" max="143" width="3.5" style="43" bestFit="1" customWidth="1"/>
    <col min="144" max="144" width="14.125" style="43" bestFit="1" customWidth="1"/>
    <col min="145" max="145" width="3.5" style="43" hidden="1" customWidth="1"/>
    <col min="146" max="146" width="3.5" style="43" bestFit="1" customWidth="1"/>
    <col min="147" max="147" width="14.125" style="43" bestFit="1" customWidth="1"/>
    <col min="148" max="148" width="3.5" style="43" hidden="1" customWidth="1"/>
    <col min="149" max="149" width="3.5" style="43" bestFit="1" customWidth="1"/>
    <col min="150" max="150" width="14.125" style="43" bestFit="1" customWidth="1"/>
    <col min="151" max="151" width="3.5" style="43" hidden="1" customWidth="1"/>
    <col min="152" max="152" width="3.5" style="43" bestFit="1" customWidth="1"/>
    <col min="153" max="153" width="14.125" style="43" bestFit="1" customWidth="1"/>
    <col min="154" max="154" width="3.5" style="43" hidden="1" customWidth="1"/>
    <col min="155" max="155" width="3.5" style="43" bestFit="1" customWidth="1"/>
    <col min="156" max="156" width="14.125" style="43" bestFit="1" customWidth="1"/>
    <col min="157" max="157" width="3.5" style="43" hidden="1" customWidth="1"/>
    <col min="158" max="158" width="3.5" style="43" bestFit="1" customWidth="1"/>
    <col min="159" max="159" width="14.125" style="43" bestFit="1" customWidth="1"/>
    <col min="160" max="160" width="3.5" style="43" hidden="1" customWidth="1"/>
    <col min="161" max="161" width="3.5" style="43" bestFit="1" customWidth="1"/>
    <col min="162" max="162" width="14.125" style="43" bestFit="1" customWidth="1"/>
    <col min="163" max="163" width="3.5" style="43" hidden="1" customWidth="1"/>
    <col min="164" max="164" width="3.5" style="43" bestFit="1" customWidth="1"/>
    <col min="165" max="165" width="14.125" style="43" customWidth="1"/>
    <col min="166" max="166" width="3.5" style="43" hidden="1" customWidth="1"/>
    <col min="167" max="167" width="3.5" style="43" bestFit="1" customWidth="1"/>
    <col min="168" max="168" width="14.125" style="43" bestFit="1" customWidth="1"/>
    <col min="169" max="169" width="3.5" style="43" hidden="1" customWidth="1"/>
    <col min="170" max="170" width="3.5" style="43" bestFit="1" customWidth="1"/>
    <col min="171" max="171" width="14.125" style="43" bestFit="1" customWidth="1"/>
    <col min="172" max="172" width="3.5" style="43" hidden="1" customWidth="1"/>
    <col min="173" max="173" width="3.5" style="43" bestFit="1" customWidth="1"/>
    <col min="174" max="174" width="14.125" style="43" bestFit="1" customWidth="1"/>
    <col min="175" max="175" width="3.5" style="43" hidden="1" customWidth="1"/>
    <col min="176" max="176" width="3.5" style="43" bestFit="1" customWidth="1"/>
    <col min="177" max="177" width="14.125" style="43" bestFit="1" customWidth="1"/>
    <col min="178" max="178" width="3.5" style="43" hidden="1" customWidth="1"/>
    <col min="179" max="179" width="3.5" style="43" bestFit="1" customWidth="1"/>
    <col min="180" max="180" width="14.125" style="43" bestFit="1" customWidth="1"/>
    <col min="181" max="181" width="3.5" style="43" hidden="1" customWidth="1"/>
    <col min="182" max="182" width="3.5" style="43" bestFit="1" customWidth="1"/>
    <col min="183" max="183" width="14.125" style="43" bestFit="1" customWidth="1"/>
    <col min="184" max="184" width="3.5" style="43" hidden="1" customWidth="1"/>
    <col min="185" max="185" width="3.5" style="43" bestFit="1" customWidth="1"/>
    <col min="186" max="186" width="14.125" style="43" bestFit="1" customWidth="1"/>
    <col min="187" max="187" width="3.5" style="43" hidden="1" customWidth="1"/>
    <col min="188" max="188" width="3.5" style="43" bestFit="1" customWidth="1"/>
    <col min="189" max="189" width="14.125" style="43" bestFit="1" customWidth="1"/>
    <col min="190" max="190" width="3.5" style="43" hidden="1" customWidth="1"/>
    <col min="191" max="191" width="3.5" style="43" bestFit="1" customWidth="1"/>
    <col min="192" max="192" width="14.125" style="43" customWidth="1"/>
    <col min="193" max="193" width="3.5" style="43" hidden="1" customWidth="1"/>
    <col min="194" max="194" width="3.5" style="43" bestFit="1" customWidth="1"/>
    <col min="195" max="195" width="14.125" style="43" bestFit="1" customWidth="1"/>
    <col min="196" max="196" width="3.5" style="43" hidden="1" customWidth="1"/>
    <col min="197" max="197" width="3.5" style="43" customWidth="1"/>
    <col min="198" max="198" width="14.125" style="43" customWidth="1"/>
    <col min="199" max="199" width="3.5" style="43" hidden="1" customWidth="1"/>
    <col min="200" max="200" width="3.5" style="43" bestFit="1" customWidth="1"/>
    <col min="201" max="201" width="14.125" style="43" bestFit="1" customWidth="1"/>
    <col min="202" max="202" width="3.5" style="43" hidden="1" customWidth="1"/>
    <col min="203" max="203" width="3.5" style="43" bestFit="1" customWidth="1"/>
    <col min="204" max="204" width="14.125" style="43" bestFit="1" customWidth="1"/>
    <col min="205" max="205" width="3.5" style="43" hidden="1" customWidth="1"/>
    <col min="206" max="206" width="3.5" style="43" bestFit="1" customWidth="1"/>
    <col min="207" max="207" width="14.125" style="43" bestFit="1" customWidth="1"/>
    <col min="208" max="208" width="3.5" style="43" hidden="1" customWidth="1"/>
    <col min="209" max="209" width="3.5" style="43" bestFit="1" customWidth="1"/>
    <col min="210" max="210" width="14.125" style="43" bestFit="1" customWidth="1"/>
    <col min="211" max="211" width="3.5" style="43" hidden="1" customWidth="1"/>
    <col min="212" max="212" width="3.5" style="43" bestFit="1" customWidth="1"/>
    <col min="213" max="213" width="14.125" style="43" bestFit="1" customWidth="1"/>
    <col min="214" max="214" width="3.5" style="43" hidden="1" customWidth="1"/>
    <col min="215" max="215" width="3.5" style="43" bestFit="1" customWidth="1"/>
    <col min="216" max="216" width="14.125" style="43" bestFit="1" customWidth="1"/>
    <col min="217" max="217" width="3.5" style="43" hidden="1" customWidth="1"/>
    <col min="218" max="218" width="3.5" style="43" bestFit="1" customWidth="1"/>
    <col min="219" max="219" width="14.125" style="43" bestFit="1" customWidth="1"/>
    <col min="220" max="220" width="3.5" style="43" hidden="1" customWidth="1"/>
    <col min="221" max="221" width="3.5" style="43" bestFit="1" customWidth="1"/>
    <col min="222" max="222" width="14.125" style="43" bestFit="1" customWidth="1"/>
    <col min="223" max="223" width="3.5" style="43" hidden="1" customWidth="1"/>
    <col min="224" max="224" width="3.5" style="43" bestFit="1" customWidth="1"/>
    <col min="225" max="225" width="14.125" style="43" bestFit="1" customWidth="1"/>
    <col min="226" max="226" width="3.5" style="43" hidden="1" customWidth="1"/>
    <col min="227" max="227" width="3.5" style="43" bestFit="1" customWidth="1"/>
    <col min="228" max="228" width="14.125" style="43" bestFit="1" customWidth="1"/>
    <col min="229" max="229" width="3.5" style="43" hidden="1" customWidth="1"/>
    <col min="230" max="230" width="3.5" style="43" bestFit="1" customWidth="1"/>
    <col min="231" max="231" width="14.125" style="43" bestFit="1" customWidth="1"/>
    <col min="232" max="232" width="3.5" style="43" hidden="1" customWidth="1"/>
    <col min="233" max="233" width="3.5" style="43" bestFit="1" customWidth="1"/>
    <col min="234" max="234" width="14.125" style="43" bestFit="1" customWidth="1"/>
    <col min="235" max="235" width="3.5" style="43" hidden="1" customWidth="1"/>
    <col min="236" max="236" width="3.5" style="43" bestFit="1" customWidth="1"/>
    <col min="237" max="237" width="14.125" style="43" bestFit="1" customWidth="1"/>
    <col min="238" max="238" width="3.5" style="43" hidden="1" customWidth="1"/>
    <col min="239" max="239" width="3.5" style="43" bestFit="1" customWidth="1"/>
    <col min="240" max="240" width="14.125" style="43" bestFit="1" customWidth="1"/>
    <col min="241" max="241" width="3.5" style="43" hidden="1" customWidth="1"/>
    <col min="242" max="242" width="3.5" style="43" bestFit="1" customWidth="1"/>
    <col min="243" max="243" width="14.125" style="43" bestFit="1" customWidth="1"/>
    <col min="244" max="244" width="3.5" style="43" hidden="1" customWidth="1"/>
    <col min="245" max="245" width="3.5" style="43" bestFit="1" customWidth="1"/>
    <col min="246" max="246" width="14.125" style="43" bestFit="1" customWidth="1"/>
    <col min="247" max="247" width="3.5" style="43" hidden="1" customWidth="1"/>
    <col min="248" max="248" width="3.5" style="43" bestFit="1" customWidth="1"/>
    <col min="249" max="249" width="14.125" style="43" bestFit="1" customWidth="1"/>
    <col min="250" max="250" width="3.5" style="43" hidden="1" customWidth="1"/>
    <col min="251" max="251" width="3.5" style="43" bestFit="1" customWidth="1"/>
    <col min="252" max="252" width="14.125" style="43" bestFit="1" customWidth="1"/>
    <col min="253" max="253" width="3.5" style="43" hidden="1" customWidth="1"/>
    <col min="254" max="16384" width="3.5" style="43"/>
  </cols>
  <sheetData>
    <row r="1" spans="1:253">
      <c r="C1" s="71"/>
      <c r="D1" s="70"/>
      <c r="E1" s="70" t="s">
        <v>184</v>
      </c>
    </row>
    <row r="2" spans="1:253">
      <c r="D2" s="70"/>
      <c r="E2" s="70" t="s">
        <v>183</v>
      </c>
    </row>
    <row r="3" spans="1:253">
      <c r="A3" s="43" t="s">
        <v>150</v>
      </c>
      <c r="B3" s="50"/>
      <c r="C3" s="49">
        <v>1</v>
      </c>
      <c r="D3" s="48"/>
      <c r="E3" s="50"/>
      <c r="F3" s="49">
        <v>2</v>
      </c>
      <c r="G3" s="48"/>
      <c r="H3" s="50"/>
      <c r="I3" s="49">
        <v>3</v>
      </c>
      <c r="J3" s="48"/>
      <c r="K3" s="50"/>
      <c r="L3" s="49">
        <v>4</v>
      </c>
      <c r="M3" s="48"/>
      <c r="N3" s="50"/>
      <c r="O3" s="49">
        <v>5</v>
      </c>
      <c r="P3" s="48"/>
      <c r="Q3" s="50"/>
      <c r="R3" s="49">
        <v>6</v>
      </c>
      <c r="S3" s="48"/>
      <c r="T3" s="50"/>
      <c r="U3" s="49">
        <v>7</v>
      </c>
      <c r="V3" s="48"/>
      <c r="W3" s="50"/>
      <c r="X3" s="49">
        <v>8</v>
      </c>
      <c r="Y3" s="48"/>
      <c r="Z3" s="50"/>
      <c r="AA3" s="49">
        <v>9</v>
      </c>
      <c r="AB3" s="48"/>
      <c r="AC3" s="50"/>
      <c r="AD3" s="49">
        <v>10</v>
      </c>
      <c r="AE3" s="48"/>
      <c r="AF3" s="50"/>
      <c r="AG3" s="49">
        <v>11</v>
      </c>
      <c r="AH3" s="48"/>
      <c r="AI3" s="50"/>
      <c r="AJ3" s="49">
        <v>12</v>
      </c>
      <c r="AK3" s="48"/>
      <c r="AL3" s="50"/>
      <c r="AM3" s="49">
        <v>13</v>
      </c>
      <c r="AN3" s="48"/>
      <c r="AO3" s="50"/>
      <c r="AP3" s="398">
        <v>14</v>
      </c>
      <c r="AQ3" s="48"/>
      <c r="AR3" s="50"/>
      <c r="AS3" s="49">
        <v>15</v>
      </c>
      <c r="AT3" s="48"/>
      <c r="AU3" s="50"/>
      <c r="AV3" s="49">
        <v>16</v>
      </c>
      <c r="AW3" s="48"/>
      <c r="AX3" s="50"/>
      <c r="AY3" s="49">
        <v>17</v>
      </c>
      <c r="AZ3" s="48"/>
      <c r="BA3" s="50"/>
      <c r="BB3" s="49">
        <v>18</v>
      </c>
      <c r="BC3" s="48"/>
      <c r="BD3" s="50"/>
      <c r="BE3" s="49">
        <v>19</v>
      </c>
      <c r="BF3" s="48"/>
      <c r="BG3" s="50"/>
      <c r="BH3" s="49">
        <v>20</v>
      </c>
      <c r="BI3" s="48"/>
      <c r="BJ3" s="50"/>
      <c r="BK3" s="49">
        <v>21</v>
      </c>
      <c r="BL3" s="48"/>
      <c r="BM3" s="50"/>
      <c r="BN3" s="49">
        <v>22</v>
      </c>
      <c r="BO3" s="48"/>
      <c r="BP3" s="50"/>
      <c r="BQ3" s="49">
        <v>23</v>
      </c>
      <c r="BR3" s="48"/>
      <c r="BS3" s="50"/>
      <c r="BT3" s="49">
        <v>24</v>
      </c>
      <c r="BU3" s="48"/>
      <c r="BV3" s="50"/>
      <c r="BW3" s="49">
        <v>25</v>
      </c>
      <c r="BX3" s="48"/>
      <c r="BY3" s="50"/>
      <c r="BZ3" s="49">
        <v>26</v>
      </c>
      <c r="CA3" s="48"/>
      <c r="CB3" s="50"/>
      <c r="CC3" s="49">
        <v>27</v>
      </c>
      <c r="CD3" s="48"/>
      <c r="CE3" s="50"/>
      <c r="CF3" s="49">
        <v>28</v>
      </c>
      <c r="CG3" s="48"/>
      <c r="CH3" s="50"/>
      <c r="CI3" s="49">
        <v>29</v>
      </c>
      <c r="CJ3" s="48"/>
      <c r="CK3" s="50"/>
      <c r="CL3" s="49">
        <v>30</v>
      </c>
      <c r="CM3" s="48"/>
      <c r="CN3" s="50"/>
      <c r="CO3" s="49">
        <v>31</v>
      </c>
      <c r="CP3" s="48"/>
      <c r="CQ3" s="50"/>
      <c r="CR3" s="49">
        <v>32</v>
      </c>
      <c r="CS3" s="48"/>
      <c r="CT3" s="50"/>
      <c r="CU3" s="49">
        <v>33</v>
      </c>
      <c r="CV3" s="48"/>
      <c r="CW3" s="50"/>
      <c r="CX3" s="49">
        <v>34</v>
      </c>
      <c r="CY3" s="48"/>
      <c r="CZ3" s="50"/>
      <c r="DA3" s="49">
        <v>35</v>
      </c>
      <c r="DB3" s="48"/>
      <c r="DC3" s="50"/>
      <c r="DD3" s="49">
        <v>36</v>
      </c>
      <c r="DE3" s="48"/>
      <c r="DF3" s="50"/>
      <c r="DG3" s="49">
        <v>37</v>
      </c>
      <c r="DH3" s="48"/>
      <c r="DI3" s="50"/>
      <c r="DJ3" s="49">
        <v>38</v>
      </c>
      <c r="DK3" s="48"/>
      <c r="DL3" s="50"/>
      <c r="DM3" s="49">
        <v>39</v>
      </c>
      <c r="DN3" s="48"/>
      <c r="DO3" s="50"/>
      <c r="DP3" s="49">
        <v>40</v>
      </c>
      <c r="DQ3" s="48"/>
      <c r="DR3" s="50"/>
      <c r="DS3" s="49">
        <v>41</v>
      </c>
      <c r="DT3" s="48"/>
      <c r="DU3" s="50"/>
      <c r="DV3" s="49">
        <v>42</v>
      </c>
      <c r="DW3" s="48"/>
      <c r="DX3" s="50"/>
      <c r="DY3" s="49">
        <v>43</v>
      </c>
      <c r="DZ3" s="48"/>
      <c r="EA3" s="50"/>
      <c r="EB3" s="49">
        <v>44</v>
      </c>
      <c r="EC3" s="48"/>
      <c r="ED3" s="50"/>
      <c r="EE3" s="49">
        <v>45</v>
      </c>
      <c r="EF3" s="48"/>
      <c r="EG3" s="50"/>
      <c r="EH3" s="49">
        <v>46</v>
      </c>
      <c r="EI3" s="48"/>
      <c r="EJ3" s="50"/>
      <c r="EK3" s="49">
        <v>47</v>
      </c>
      <c r="EL3" s="48"/>
      <c r="EM3" s="50"/>
      <c r="EN3" s="49">
        <v>48</v>
      </c>
      <c r="EO3" s="48"/>
      <c r="EP3" s="50"/>
      <c r="EQ3" s="49">
        <v>49</v>
      </c>
      <c r="ER3" s="48"/>
      <c r="ES3" s="50"/>
      <c r="ET3" s="49">
        <v>50</v>
      </c>
      <c r="EU3" s="48"/>
      <c r="EV3" s="50"/>
      <c r="EW3" s="49">
        <v>51</v>
      </c>
      <c r="EX3" s="48"/>
      <c r="EY3" s="50"/>
      <c r="EZ3" s="49">
        <v>52</v>
      </c>
      <c r="FA3" s="48"/>
      <c r="FB3" s="50"/>
      <c r="FC3" s="49">
        <v>53</v>
      </c>
      <c r="FD3" s="48"/>
      <c r="FE3" s="50"/>
      <c r="FF3" s="49">
        <v>54</v>
      </c>
      <c r="FG3" s="48"/>
      <c r="FH3" s="50"/>
      <c r="FI3" s="49">
        <v>55</v>
      </c>
      <c r="FJ3" s="48"/>
      <c r="FK3" s="50"/>
      <c r="FL3" s="49">
        <v>56</v>
      </c>
      <c r="FM3" s="48"/>
      <c r="FN3" s="50"/>
      <c r="FO3" s="49">
        <v>57</v>
      </c>
      <c r="FP3" s="48"/>
      <c r="FQ3" s="50"/>
      <c r="FR3" s="49">
        <v>58</v>
      </c>
      <c r="FS3" s="48"/>
      <c r="FT3" s="50"/>
      <c r="FU3" s="49">
        <v>59</v>
      </c>
      <c r="FV3" s="48"/>
      <c r="FW3" s="50"/>
      <c r="FX3" s="49">
        <v>60</v>
      </c>
      <c r="FY3" s="48"/>
      <c r="FZ3" s="50"/>
      <c r="GA3" s="49">
        <v>61</v>
      </c>
      <c r="GB3" s="48"/>
      <c r="GC3" s="50"/>
      <c r="GD3" s="49">
        <v>62</v>
      </c>
      <c r="GE3" s="48"/>
      <c r="GF3" s="50"/>
      <c r="GG3" s="49">
        <v>63</v>
      </c>
      <c r="GH3" s="48"/>
      <c r="GI3" s="50"/>
      <c r="GJ3" s="49">
        <v>64</v>
      </c>
      <c r="GK3" s="48"/>
      <c r="GL3" s="50"/>
      <c r="GM3" s="49">
        <v>65</v>
      </c>
      <c r="GN3" s="48"/>
      <c r="GO3" s="50"/>
      <c r="GP3" s="49">
        <v>66</v>
      </c>
      <c r="GQ3" s="48"/>
      <c r="GR3" s="50"/>
      <c r="GS3" s="49">
        <v>67</v>
      </c>
      <c r="GT3" s="48"/>
      <c r="GU3" s="50"/>
      <c r="GV3" s="49">
        <v>68</v>
      </c>
      <c r="GW3" s="48"/>
      <c r="GX3" s="50"/>
      <c r="GY3" s="49">
        <v>69</v>
      </c>
      <c r="GZ3" s="48"/>
      <c r="HA3" s="50"/>
      <c r="HB3" s="49">
        <v>70</v>
      </c>
      <c r="HC3" s="48"/>
      <c r="HD3" s="50"/>
      <c r="HE3" s="49">
        <v>71</v>
      </c>
      <c r="HF3" s="48"/>
      <c r="HG3" s="50"/>
      <c r="HH3" s="49">
        <v>72</v>
      </c>
      <c r="HI3" s="48"/>
      <c r="HJ3" s="50"/>
      <c r="HK3" s="49">
        <v>73</v>
      </c>
      <c r="HL3" s="48"/>
      <c r="HM3" s="50"/>
      <c r="HN3" s="49">
        <v>74</v>
      </c>
      <c r="HO3" s="48"/>
      <c r="HP3" s="50"/>
      <c r="HQ3" s="49">
        <v>75</v>
      </c>
      <c r="HR3" s="48"/>
      <c r="HS3" s="50"/>
      <c r="HT3" s="49">
        <v>76</v>
      </c>
      <c r="HU3" s="48"/>
      <c r="HV3" s="50"/>
      <c r="HW3" s="49">
        <v>77</v>
      </c>
      <c r="HX3" s="48"/>
      <c r="HY3" s="50"/>
      <c r="HZ3" s="49">
        <v>78</v>
      </c>
      <c r="IA3" s="48"/>
      <c r="IB3" s="50"/>
      <c r="IC3" s="49">
        <v>79</v>
      </c>
      <c r="ID3" s="48"/>
      <c r="IE3" s="50"/>
      <c r="IF3" s="49">
        <v>80</v>
      </c>
      <c r="IG3" s="48"/>
      <c r="IH3" s="50"/>
      <c r="II3" s="49">
        <v>81</v>
      </c>
      <c r="IJ3" s="48"/>
      <c r="IK3" s="50"/>
      <c r="IL3" s="49">
        <v>82</v>
      </c>
      <c r="IM3" s="48"/>
      <c r="IN3" s="50"/>
      <c r="IO3" s="49">
        <v>83</v>
      </c>
      <c r="IP3" s="48"/>
      <c r="IQ3" s="50"/>
      <c r="IR3" s="49">
        <v>84</v>
      </c>
      <c r="IS3" s="48"/>
    </row>
    <row r="4" spans="1:253">
      <c r="A4" s="47" t="s">
        <v>149</v>
      </c>
      <c r="B4" s="92"/>
      <c r="C4" s="93" t="s">
        <v>260</v>
      </c>
      <c r="D4" s="94"/>
      <c r="E4" s="92"/>
      <c r="F4" s="93" t="s">
        <v>261</v>
      </c>
      <c r="G4" s="94"/>
      <c r="H4" s="92"/>
      <c r="I4" s="93"/>
      <c r="J4" s="94"/>
      <c r="K4" s="92"/>
      <c r="L4" s="93"/>
      <c r="M4" s="94"/>
      <c r="N4" s="92"/>
      <c r="O4" s="93"/>
      <c r="P4" s="94"/>
      <c r="Q4" s="92"/>
      <c r="R4" s="93"/>
      <c r="S4" s="94"/>
      <c r="T4" s="92"/>
      <c r="U4" s="93"/>
      <c r="V4" s="94"/>
      <c r="W4" s="92"/>
      <c r="X4" s="93"/>
      <c r="Y4" s="94"/>
      <c r="Z4" s="92"/>
      <c r="AA4" s="93"/>
      <c r="AB4" s="94"/>
      <c r="AC4" s="92"/>
      <c r="AD4" s="93"/>
      <c r="AE4" s="94"/>
      <c r="AF4" s="92"/>
      <c r="AG4" s="93"/>
      <c r="AH4" s="94"/>
      <c r="AI4" s="92"/>
      <c r="AJ4" s="93"/>
      <c r="AK4" s="94"/>
      <c r="AL4" s="92"/>
      <c r="AM4" s="93"/>
      <c r="AN4" s="94"/>
      <c r="AO4" s="92"/>
      <c r="AP4" s="399"/>
      <c r="AQ4" s="94"/>
      <c r="AR4" s="92"/>
      <c r="AS4" s="93"/>
      <c r="AT4" s="94"/>
      <c r="AU4" s="92"/>
      <c r="AV4" s="93"/>
      <c r="AW4" s="94"/>
      <c r="AX4" s="92"/>
      <c r="AY4" s="93"/>
      <c r="AZ4" s="94"/>
      <c r="BA4" s="92"/>
      <c r="BB4" s="93"/>
      <c r="BC4" s="94"/>
      <c r="BD4" s="92"/>
      <c r="BE4" s="93"/>
      <c r="BF4" s="94"/>
      <c r="BG4" s="92"/>
      <c r="BH4" s="93"/>
      <c r="BI4" s="94"/>
      <c r="BJ4" s="92"/>
      <c r="BK4" s="93"/>
      <c r="BL4" s="94"/>
      <c r="BM4" s="92"/>
      <c r="BN4" s="93"/>
      <c r="BO4" s="94"/>
      <c r="BP4" s="92"/>
      <c r="BQ4" s="93"/>
      <c r="BR4" s="94"/>
      <c r="BS4" s="92"/>
      <c r="BT4" s="93"/>
      <c r="BU4" s="94"/>
      <c r="BV4" s="92"/>
      <c r="BW4" s="93"/>
      <c r="BX4" s="94"/>
      <c r="BY4" s="92"/>
      <c r="BZ4" s="93"/>
      <c r="CA4" s="94"/>
      <c r="CB4" s="92"/>
      <c r="CC4" s="93"/>
      <c r="CD4" s="94"/>
      <c r="CE4" s="92"/>
      <c r="CF4" s="93"/>
      <c r="CG4" s="94"/>
      <c r="CH4" s="92"/>
      <c r="CI4" s="93"/>
      <c r="CJ4" s="94"/>
      <c r="CK4" s="92"/>
      <c r="CL4" s="93"/>
      <c r="CM4" s="94"/>
      <c r="CN4" s="92"/>
      <c r="CO4" s="93"/>
      <c r="CP4" s="94"/>
      <c r="CQ4" s="92"/>
      <c r="CR4" s="93"/>
      <c r="CS4" s="94"/>
      <c r="CT4" s="92"/>
      <c r="CU4" s="93"/>
      <c r="CV4" s="94"/>
      <c r="CW4" s="92"/>
      <c r="CX4" s="93"/>
      <c r="CY4" s="94"/>
      <c r="CZ4" s="92"/>
      <c r="DA4" s="93"/>
      <c r="DB4" s="94"/>
      <c r="DC4" s="92"/>
      <c r="DD4" s="93"/>
      <c r="DE4" s="94"/>
      <c r="DF4" s="92"/>
      <c r="DG4" s="93"/>
      <c r="DH4" s="94"/>
      <c r="DI4" s="92"/>
      <c r="DJ4" s="93"/>
      <c r="DK4" s="94"/>
      <c r="DL4" s="92"/>
      <c r="DM4" s="93"/>
      <c r="DN4" s="94"/>
      <c r="DO4" s="92"/>
      <c r="DP4" s="93"/>
      <c r="DQ4" s="94"/>
      <c r="DR4" s="92"/>
      <c r="DS4" s="93"/>
      <c r="DT4" s="94"/>
      <c r="DU4" s="92"/>
      <c r="DV4" s="93"/>
      <c r="DW4" s="94"/>
      <c r="DX4" s="92"/>
      <c r="DY4" s="93"/>
      <c r="DZ4" s="94"/>
      <c r="EA4" s="92"/>
      <c r="EB4" s="93"/>
      <c r="EC4" s="94"/>
      <c r="ED4" s="92"/>
      <c r="EE4" s="93"/>
      <c r="EF4" s="94"/>
      <c r="EG4" s="92"/>
      <c r="EH4" s="93"/>
      <c r="EI4" s="94"/>
      <c r="EJ4" s="92"/>
      <c r="EK4" s="93"/>
      <c r="EL4" s="94"/>
      <c r="EM4" s="92"/>
      <c r="EN4" s="93"/>
      <c r="EO4" s="94"/>
      <c r="EP4" s="92"/>
      <c r="EQ4" s="93"/>
      <c r="ER4" s="94"/>
      <c r="ES4" s="92"/>
      <c r="ET4" s="93"/>
      <c r="EU4" s="94"/>
      <c r="EV4" s="92"/>
      <c r="EW4" s="93"/>
      <c r="EX4" s="94"/>
      <c r="EY4" s="92"/>
      <c r="EZ4" s="93"/>
      <c r="FA4" s="94"/>
      <c r="FB4" s="92"/>
      <c r="FC4" s="93"/>
      <c r="FD4" s="94"/>
      <c r="FE4" s="92"/>
      <c r="FF4" s="93"/>
      <c r="FG4" s="94"/>
      <c r="FH4" s="92"/>
      <c r="FI4" s="93"/>
      <c r="FJ4" s="94"/>
      <c r="FK4" s="92"/>
      <c r="FL4" s="93"/>
      <c r="FM4" s="94"/>
      <c r="FN4" s="92"/>
      <c r="FO4" s="93"/>
      <c r="FP4" s="94"/>
      <c r="FQ4" s="92"/>
      <c r="FR4" s="93"/>
      <c r="FS4" s="94"/>
      <c r="FT4" s="92"/>
      <c r="FU4" s="93"/>
      <c r="FV4" s="94"/>
      <c r="FW4" s="92"/>
      <c r="FX4" s="93"/>
      <c r="FY4" s="94"/>
      <c r="FZ4" s="92"/>
      <c r="GA4" s="93"/>
      <c r="GB4" s="94"/>
      <c r="GC4" s="92"/>
      <c r="GD4" s="93"/>
      <c r="GE4" s="94"/>
      <c r="GF4" s="92"/>
      <c r="GG4" s="93"/>
      <c r="GH4" s="94"/>
      <c r="GI4" s="92"/>
      <c r="GJ4" s="93"/>
      <c r="GK4" s="94"/>
      <c r="GL4" s="92"/>
      <c r="GM4" s="93"/>
      <c r="GN4" s="94"/>
      <c r="GO4" s="92"/>
      <c r="GP4" s="93"/>
      <c r="GQ4" s="94"/>
      <c r="GR4" s="92"/>
      <c r="GS4" s="93"/>
      <c r="GT4" s="94"/>
      <c r="GU4" s="92"/>
      <c r="GV4" s="93"/>
      <c r="GW4" s="94"/>
      <c r="GX4" s="92"/>
      <c r="GY4" s="93"/>
      <c r="GZ4" s="94"/>
      <c r="HA4" s="92"/>
      <c r="HB4" s="93"/>
      <c r="HC4" s="94"/>
      <c r="HD4" s="92"/>
      <c r="HE4" s="93"/>
      <c r="HF4" s="94"/>
      <c r="HG4" s="92"/>
      <c r="HH4" s="93"/>
      <c r="HI4" s="94"/>
      <c r="HJ4" s="92"/>
      <c r="HK4" s="93"/>
      <c r="HL4" s="94"/>
      <c r="HM4" s="92"/>
      <c r="HN4" s="93"/>
      <c r="HO4" s="94"/>
      <c r="HP4" s="92"/>
      <c r="HQ4" s="93"/>
      <c r="HR4" s="94"/>
      <c r="HS4" s="92"/>
      <c r="HT4" s="93"/>
      <c r="HU4" s="94"/>
      <c r="HV4" s="92"/>
      <c r="HW4" s="93"/>
      <c r="HX4" s="94"/>
      <c r="HY4" s="92"/>
      <c r="HZ4" s="93"/>
      <c r="IA4" s="94"/>
      <c r="IB4" s="92"/>
      <c r="IC4" s="93"/>
      <c r="ID4" s="94"/>
      <c r="IE4" s="92"/>
      <c r="IF4" s="93"/>
      <c r="IG4" s="94"/>
      <c r="IH4" s="92"/>
      <c r="II4" s="93"/>
      <c r="IJ4" s="94"/>
      <c r="IK4" s="92"/>
      <c r="IL4" s="93"/>
      <c r="IM4" s="94"/>
      <c r="IN4" s="92"/>
      <c r="IO4" s="93"/>
      <c r="IP4" s="94"/>
      <c r="IQ4" s="92"/>
      <c r="IR4" s="93"/>
      <c r="IS4" s="94"/>
    </row>
    <row r="5" spans="1:253">
      <c r="B5" s="46" t="str">
        <f>C4&amp;1</f>
        <v>m11</v>
      </c>
      <c r="C5" s="45" t="str">
        <f>C4&amp;2</f>
        <v>m12</v>
      </c>
      <c r="D5" s="44" t="str">
        <f>C4&amp;3</f>
        <v>m13</v>
      </c>
      <c r="E5" s="46" t="str">
        <f>F4&amp;1</f>
        <v>m21</v>
      </c>
      <c r="F5" s="45" t="str">
        <f>F4&amp;2</f>
        <v>m22</v>
      </c>
      <c r="G5" s="44" t="str">
        <f>F4&amp;3</f>
        <v>m23</v>
      </c>
      <c r="H5" s="46" t="str">
        <f>I4&amp;1</f>
        <v>1</v>
      </c>
      <c r="I5" s="45" t="str">
        <f>I4&amp;2</f>
        <v>2</v>
      </c>
      <c r="J5" s="44" t="str">
        <f>I4&amp;3</f>
        <v>3</v>
      </c>
      <c r="K5" s="46" t="str">
        <f>L4&amp;1</f>
        <v>1</v>
      </c>
      <c r="L5" s="45" t="str">
        <f>L4&amp;2</f>
        <v>2</v>
      </c>
      <c r="M5" s="44" t="str">
        <f>L4&amp;3</f>
        <v>3</v>
      </c>
      <c r="N5" s="46" t="str">
        <f>O4&amp;1</f>
        <v>1</v>
      </c>
      <c r="O5" s="45" t="str">
        <f>O4&amp;2</f>
        <v>2</v>
      </c>
      <c r="P5" s="44" t="str">
        <f>O4&amp;3</f>
        <v>3</v>
      </c>
      <c r="Q5" s="46" t="str">
        <f>R4&amp;1</f>
        <v>1</v>
      </c>
      <c r="R5" s="45" t="str">
        <f>R4&amp;2</f>
        <v>2</v>
      </c>
      <c r="S5" s="44" t="str">
        <f>R4&amp;3</f>
        <v>3</v>
      </c>
      <c r="T5" s="46" t="str">
        <f>U4&amp;1</f>
        <v>1</v>
      </c>
      <c r="U5" s="45" t="str">
        <f>U4&amp;2</f>
        <v>2</v>
      </c>
      <c r="V5" s="44" t="str">
        <f>U4&amp;3</f>
        <v>3</v>
      </c>
      <c r="W5" s="46" t="str">
        <f>X4&amp;1</f>
        <v>1</v>
      </c>
      <c r="X5" s="45" t="str">
        <f>X4&amp;2</f>
        <v>2</v>
      </c>
      <c r="Y5" s="44" t="str">
        <f>X4&amp;3</f>
        <v>3</v>
      </c>
      <c r="Z5" s="46" t="str">
        <f>AA4&amp;1</f>
        <v>1</v>
      </c>
      <c r="AA5" s="45" t="str">
        <f>AA4&amp;2</f>
        <v>2</v>
      </c>
      <c r="AB5" s="44" t="str">
        <f>AA4&amp;3</f>
        <v>3</v>
      </c>
      <c r="AC5" s="46" t="str">
        <f>AD4&amp;1</f>
        <v>1</v>
      </c>
      <c r="AD5" s="45" t="str">
        <f>AD4&amp;2</f>
        <v>2</v>
      </c>
      <c r="AE5" s="44" t="str">
        <f>AD4&amp;3</f>
        <v>3</v>
      </c>
      <c r="AF5" s="46" t="str">
        <f>AG4&amp;1</f>
        <v>1</v>
      </c>
      <c r="AG5" s="45" t="str">
        <f>AG4&amp;2</f>
        <v>2</v>
      </c>
      <c r="AH5" s="44" t="str">
        <f>AG4&amp;3</f>
        <v>3</v>
      </c>
      <c r="AI5" s="46" t="str">
        <f>AJ4&amp;1</f>
        <v>1</v>
      </c>
      <c r="AJ5" s="45" t="str">
        <f>AJ4&amp;2</f>
        <v>2</v>
      </c>
      <c r="AK5" s="44" t="str">
        <f>AJ4&amp;3</f>
        <v>3</v>
      </c>
      <c r="AL5" s="46" t="str">
        <f>AM4&amp;1</f>
        <v>1</v>
      </c>
      <c r="AM5" s="45" t="str">
        <f>AM4&amp;2</f>
        <v>2</v>
      </c>
      <c r="AN5" s="44" t="str">
        <f>AM4&amp;3</f>
        <v>3</v>
      </c>
      <c r="AO5" s="46" t="str">
        <f>AP4&amp;1</f>
        <v>1</v>
      </c>
      <c r="AP5" s="400" t="str">
        <f>AP4&amp;2</f>
        <v>2</v>
      </c>
      <c r="AQ5" s="391" t="str">
        <f>AP4&amp;3</f>
        <v>3</v>
      </c>
      <c r="AR5" s="46" t="str">
        <f>AS4&amp;1</f>
        <v>1</v>
      </c>
      <c r="AS5" s="45" t="str">
        <f>AS4&amp;2</f>
        <v>2</v>
      </c>
      <c r="AT5" s="44" t="str">
        <f>AS4&amp;3</f>
        <v>3</v>
      </c>
      <c r="AU5" s="46" t="str">
        <f>AV4&amp;1</f>
        <v>1</v>
      </c>
      <c r="AV5" s="45" t="str">
        <f>AV4&amp;2</f>
        <v>2</v>
      </c>
      <c r="AW5" s="44" t="str">
        <f>AV4&amp;3</f>
        <v>3</v>
      </c>
      <c r="AX5" s="46" t="str">
        <f>AY4&amp;1</f>
        <v>1</v>
      </c>
      <c r="AY5" s="45" t="str">
        <f>AY4&amp;2</f>
        <v>2</v>
      </c>
      <c r="AZ5" s="44" t="str">
        <f>AY4&amp;3</f>
        <v>3</v>
      </c>
      <c r="BA5" s="46" t="str">
        <f>BB4&amp;1</f>
        <v>1</v>
      </c>
      <c r="BB5" s="45" t="str">
        <f>BB4&amp;2</f>
        <v>2</v>
      </c>
      <c r="BC5" s="44" t="str">
        <f>BB4&amp;3</f>
        <v>3</v>
      </c>
      <c r="BD5" s="46" t="str">
        <f>BE4&amp;1</f>
        <v>1</v>
      </c>
      <c r="BE5" s="45" t="str">
        <f>BE4&amp;2</f>
        <v>2</v>
      </c>
      <c r="BF5" s="44" t="str">
        <f>BE4&amp;3</f>
        <v>3</v>
      </c>
      <c r="BG5" s="46" t="str">
        <f>BH4&amp;1</f>
        <v>1</v>
      </c>
      <c r="BH5" s="45" t="str">
        <f>BH4&amp;2</f>
        <v>2</v>
      </c>
      <c r="BI5" s="44" t="str">
        <f>BH4&amp;3</f>
        <v>3</v>
      </c>
      <c r="BJ5" s="46" t="str">
        <f>BK4&amp;1</f>
        <v>1</v>
      </c>
      <c r="BK5" s="45" t="str">
        <f>BK4&amp;2</f>
        <v>2</v>
      </c>
      <c r="BL5" s="44" t="str">
        <f>BK4&amp;3</f>
        <v>3</v>
      </c>
      <c r="BM5" s="46" t="str">
        <f>BN4&amp;1</f>
        <v>1</v>
      </c>
      <c r="BN5" s="45" t="str">
        <f>BN4&amp;2</f>
        <v>2</v>
      </c>
      <c r="BO5" s="44" t="str">
        <f>BN4&amp;3</f>
        <v>3</v>
      </c>
      <c r="BP5" s="46" t="str">
        <f>BQ4&amp;1</f>
        <v>1</v>
      </c>
      <c r="BQ5" s="45" t="str">
        <f>BQ4&amp;2</f>
        <v>2</v>
      </c>
      <c r="BR5" s="44" t="str">
        <f>BQ4&amp;3</f>
        <v>3</v>
      </c>
      <c r="BS5" s="46" t="str">
        <f>BT4&amp;1</f>
        <v>1</v>
      </c>
      <c r="BT5" s="45" t="str">
        <f>BT4&amp;2</f>
        <v>2</v>
      </c>
      <c r="BU5" s="44" t="str">
        <f>BT4&amp;3</f>
        <v>3</v>
      </c>
      <c r="BV5" s="46" t="str">
        <f>BW4&amp;1</f>
        <v>1</v>
      </c>
      <c r="BW5" s="45" t="str">
        <f>BW4&amp;2</f>
        <v>2</v>
      </c>
      <c r="BX5" s="44" t="str">
        <f>BW4&amp;3</f>
        <v>3</v>
      </c>
      <c r="BY5" s="46" t="str">
        <f>BZ4&amp;1</f>
        <v>1</v>
      </c>
      <c r="BZ5" s="45" t="str">
        <f>BZ4&amp;2</f>
        <v>2</v>
      </c>
      <c r="CA5" s="44" t="str">
        <f>BZ4&amp;3</f>
        <v>3</v>
      </c>
      <c r="CB5" s="46" t="str">
        <f>CC4&amp;1</f>
        <v>1</v>
      </c>
      <c r="CC5" s="45" t="str">
        <f>CC4&amp;2</f>
        <v>2</v>
      </c>
      <c r="CD5" s="44" t="str">
        <f>CC4&amp;3</f>
        <v>3</v>
      </c>
      <c r="CE5" s="46" t="str">
        <f>CF4&amp;1</f>
        <v>1</v>
      </c>
      <c r="CF5" s="45" t="str">
        <f>CF4&amp;2</f>
        <v>2</v>
      </c>
      <c r="CG5" s="44" t="str">
        <f>CF4&amp;3</f>
        <v>3</v>
      </c>
      <c r="CH5" s="46" t="str">
        <f>CI4&amp;1</f>
        <v>1</v>
      </c>
      <c r="CI5" s="45" t="str">
        <f>CI4&amp;2</f>
        <v>2</v>
      </c>
      <c r="CJ5" s="44" t="str">
        <f>CI4&amp;3</f>
        <v>3</v>
      </c>
      <c r="CK5" s="46" t="str">
        <f>CL4&amp;1</f>
        <v>1</v>
      </c>
      <c r="CL5" s="45" t="str">
        <f>CL4&amp;2</f>
        <v>2</v>
      </c>
      <c r="CM5" s="44" t="str">
        <f>CL4&amp;3</f>
        <v>3</v>
      </c>
      <c r="CN5" s="46" t="str">
        <f>CO4&amp;1</f>
        <v>1</v>
      </c>
      <c r="CO5" s="45" t="str">
        <f>CO4&amp;2</f>
        <v>2</v>
      </c>
      <c r="CP5" s="44" t="str">
        <f>CO4&amp;3</f>
        <v>3</v>
      </c>
      <c r="CQ5" s="46" t="str">
        <f>CR4&amp;1</f>
        <v>1</v>
      </c>
      <c r="CR5" s="45" t="str">
        <f>CR4&amp;2</f>
        <v>2</v>
      </c>
      <c r="CS5" s="44" t="str">
        <f>CR4&amp;3</f>
        <v>3</v>
      </c>
      <c r="CT5" s="46" t="str">
        <f>CU4&amp;1</f>
        <v>1</v>
      </c>
      <c r="CU5" s="45" t="str">
        <f>CU4&amp;2</f>
        <v>2</v>
      </c>
      <c r="CV5" s="44" t="str">
        <f>CU4&amp;3</f>
        <v>3</v>
      </c>
      <c r="CW5" s="46" t="str">
        <f>CX4&amp;1</f>
        <v>1</v>
      </c>
      <c r="CX5" s="45" t="str">
        <f>CX4&amp;2</f>
        <v>2</v>
      </c>
      <c r="CY5" s="44" t="str">
        <f>CX4&amp;3</f>
        <v>3</v>
      </c>
      <c r="CZ5" s="46" t="str">
        <f>DA4&amp;1</f>
        <v>1</v>
      </c>
      <c r="DA5" s="45" t="str">
        <f>DA4&amp;2</f>
        <v>2</v>
      </c>
      <c r="DB5" s="44" t="str">
        <f>DA4&amp;3</f>
        <v>3</v>
      </c>
      <c r="DC5" s="46" t="str">
        <f>DD4&amp;1</f>
        <v>1</v>
      </c>
      <c r="DD5" s="45" t="str">
        <f>DD4&amp;2</f>
        <v>2</v>
      </c>
      <c r="DE5" s="44" t="str">
        <f>DD4&amp;3</f>
        <v>3</v>
      </c>
      <c r="DF5" s="46" t="str">
        <f>DG4&amp;1</f>
        <v>1</v>
      </c>
      <c r="DG5" s="45" t="str">
        <f>DG4&amp;2</f>
        <v>2</v>
      </c>
      <c r="DH5" s="44" t="str">
        <f>DG4&amp;3</f>
        <v>3</v>
      </c>
      <c r="DI5" s="46" t="str">
        <f>DJ4&amp;1</f>
        <v>1</v>
      </c>
      <c r="DJ5" s="45" t="str">
        <f>DJ4&amp;2</f>
        <v>2</v>
      </c>
      <c r="DK5" s="44" t="str">
        <f>DJ4&amp;3</f>
        <v>3</v>
      </c>
      <c r="DL5" s="46" t="str">
        <f>DM4&amp;1</f>
        <v>1</v>
      </c>
      <c r="DM5" s="45" t="str">
        <f>DM4&amp;2</f>
        <v>2</v>
      </c>
      <c r="DN5" s="44" t="str">
        <f>DM4&amp;3</f>
        <v>3</v>
      </c>
      <c r="DO5" s="46" t="str">
        <f>DP4&amp;1</f>
        <v>1</v>
      </c>
      <c r="DP5" s="45" t="str">
        <f>DP4&amp;2</f>
        <v>2</v>
      </c>
      <c r="DQ5" s="44" t="str">
        <f>DP4&amp;3</f>
        <v>3</v>
      </c>
      <c r="DR5" s="46" t="str">
        <f>DS4&amp;1</f>
        <v>1</v>
      </c>
      <c r="DS5" s="45" t="str">
        <f>DS4&amp;2</f>
        <v>2</v>
      </c>
      <c r="DT5" s="44" t="str">
        <f>DS4&amp;3</f>
        <v>3</v>
      </c>
      <c r="DU5" s="46" t="str">
        <f>DV4&amp;1</f>
        <v>1</v>
      </c>
      <c r="DV5" s="45" t="str">
        <f>DV4&amp;2</f>
        <v>2</v>
      </c>
      <c r="DW5" s="44" t="str">
        <f>DV4&amp;3</f>
        <v>3</v>
      </c>
      <c r="DX5" s="46" t="str">
        <f>DY4&amp;1</f>
        <v>1</v>
      </c>
      <c r="DY5" s="45" t="str">
        <f>DY4&amp;2</f>
        <v>2</v>
      </c>
      <c r="DZ5" s="44" t="str">
        <f>DY4&amp;3</f>
        <v>3</v>
      </c>
      <c r="EA5" s="46" t="str">
        <f>EB4&amp;1</f>
        <v>1</v>
      </c>
      <c r="EB5" s="45" t="str">
        <f>EB4&amp;2</f>
        <v>2</v>
      </c>
      <c r="EC5" s="44" t="str">
        <f>EB4&amp;3</f>
        <v>3</v>
      </c>
      <c r="ED5" s="46" t="str">
        <f>EE4&amp;1</f>
        <v>1</v>
      </c>
      <c r="EE5" s="45" t="str">
        <f>EE4&amp;2</f>
        <v>2</v>
      </c>
      <c r="EF5" s="44" t="str">
        <f>EE4&amp;3</f>
        <v>3</v>
      </c>
      <c r="EG5" s="46" t="str">
        <f>EH4&amp;1</f>
        <v>1</v>
      </c>
      <c r="EH5" s="45" t="str">
        <f>EH4&amp;2</f>
        <v>2</v>
      </c>
      <c r="EI5" s="44" t="str">
        <f>EH4&amp;3</f>
        <v>3</v>
      </c>
      <c r="EJ5" s="46" t="str">
        <f>EK4&amp;1</f>
        <v>1</v>
      </c>
      <c r="EK5" s="45" t="str">
        <f>EK4&amp;2</f>
        <v>2</v>
      </c>
      <c r="EL5" s="44" t="str">
        <f>EK4&amp;3</f>
        <v>3</v>
      </c>
      <c r="EM5" s="46" t="str">
        <f>EN4&amp;1</f>
        <v>1</v>
      </c>
      <c r="EN5" s="45" t="str">
        <f>EN4&amp;2</f>
        <v>2</v>
      </c>
      <c r="EO5" s="44" t="str">
        <f>EN4&amp;3</f>
        <v>3</v>
      </c>
      <c r="EP5" s="46" t="str">
        <f>EQ4&amp;1</f>
        <v>1</v>
      </c>
      <c r="EQ5" s="45" t="str">
        <f>EQ4&amp;2</f>
        <v>2</v>
      </c>
      <c r="ER5" s="44" t="str">
        <f>EQ4&amp;3</f>
        <v>3</v>
      </c>
      <c r="ES5" s="46" t="str">
        <f>ET4&amp;1</f>
        <v>1</v>
      </c>
      <c r="ET5" s="45" t="str">
        <f>ET4&amp;2</f>
        <v>2</v>
      </c>
      <c r="EU5" s="44" t="str">
        <f>ET4&amp;3</f>
        <v>3</v>
      </c>
      <c r="EV5" s="46" t="str">
        <f>EW4&amp;1</f>
        <v>1</v>
      </c>
      <c r="EW5" s="45" t="str">
        <f>EW4&amp;2</f>
        <v>2</v>
      </c>
      <c r="EX5" s="44" t="str">
        <f>EW4&amp;3</f>
        <v>3</v>
      </c>
      <c r="EY5" s="46" t="str">
        <f>EZ4&amp;1</f>
        <v>1</v>
      </c>
      <c r="EZ5" s="45" t="str">
        <f>EZ4&amp;2</f>
        <v>2</v>
      </c>
      <c r="FA5" s="44" t="str">
        <f>EZ4&amp;3</f>
        <v>3</v>
      </c>
      <c r="FB5" s="46" t="str">
        <f>FC4&amp;1</f>
        <v>1</v>
      </c>
      <c r="FC5" s="45" t="str">
        <f>FC4&amp;2</f>
        <v>2</v>
      </c>
      <c r="FD5" s="44" t="str">
        <f>FC4&amp;3</f>
        <v>3</v>
      </c>
      <c r="FE5" s="46" t="str">
        <f>FF4&amp;1</f>
        <v>1</v>
      </c>
      <c r="FF5" s="45" t="str">
        <f>FF4&amp;2</f>
        <v>2</v>
      </c>
      <c r="FG5" s="44" t="str">
        <f>FF4&amp;3</f>
        <v>3</v>
      </c>
      <c r="FH5" s="46" t="str">
        <f>FI4&amp;1</f>
        <v>1</v>
      </c>
      <c r="FI5" s="45" t="str">
        <f>FI4&amp;2</f>
        <v>2</v>
      </c>
      <c r="FJ5" s="44" t="str">
        <f>FI4&amp;3</f>
        <v>3</v>
      </c>
      <c r="FK5" s="46" t="str">
        <f>FL4&amp;1</f>
        <v>1</v>
      </c>
      <c r="FL5" s="45" t="str">
        <f>FL4&amp;2</f>
        <v>2</v>
      </c>
      <c r="FM5" s="44" t="str">
        <f>FL4&amp;3</f>
        <v>3</v>
      </c>
      <c r="FN5" s="46" t="str">
        <f>FO4&amp;1</f>
        <v>1</v>
      </c>
      <c r="FO5" s="45" t="str">
        <f>FO4&amp;2</f>
        <v>2</v>
      </c>
      <c r="FP5" s="44" t="str">
        <f>FO4&amp;3</f>
        <v>3</v>
      </c>
      <c r="FQ5" s="46" t="str">
        <f>FR4&amp;1</f>
        <v>1</v>
      </c>
      <c r="FR5" s="45" t="str">
        <f>FR4&amp;2</f>
        <v>2</v>
      </c>
      <c r="FS5" s="44" t="str">
        <f>FR4&amp;3</f>
        <v>3</v>
      </c>
      <c r="FT5" s="46" t="str">
        <f>FU4&amp;1</f>
        <v>1</v>
      </c>
      <c r="FU5" s="45" t="str">
        <f>FU4&amp;2</f>
        <v>2</v>
      </c>
      <c r="FV5" s="44" t="str">
        <f>FU4&amp;3</f>
        <v>3</v>
      </c>
      <c r="FW5" s="46" t="str">
        <f>FX4&amp;1</f>
        <v>1</v>
      </c>
      <c r="FX5" s="45" t="str">
        <f>FX4&amp;2</f>
        <v>2</v>
      </c>
      <c r="FY5" s="44" t="str">
        <f>FX4&amp;3</f>
        <v>3</v>
      </c>
      <c r="FZ5" s="46" t="str">
        <f>GA4&amp;1</f>
        <v>1</v>
      </c>
      <c r="GA5" s="45" t="str">
        <f>GA4&amp;2</f>
        <v>2</v>
      </c>
      <c r="GB5" s="44" t="str">
        <f>GA4&amp;3</f>
        <v>3</v>
      </c>
      <c r="GC5" s="46" t="str">
        <f>GD4&amp;1</f>
        <v>1</v>
      </c>
      <c r="GD5" s="45" t="str">
        <f>GD4&amp;2</f>
        <v>2</v>
      </c>
      <c r="GE5" s="44" t="str">
        <f>GD4&amp;3</f>
        <v>3</v>
      </c>
      <c r="GF5" s="46" t="str">
        <f>GG4&amp;1</f>
        <v>1</v>
      </c>
      <c r="GG5" s="45" t="str">
        <f>GG4&amp;2</f>
        <v>2</v>
      </c>
      <c r="GH5" s="44" t="str">
        <f>GG4&amp;3</f>
        <v>3</v>
      </c>
      <c r="GI5" s="46" t="str">
        <f>GJ4&amp;1</f>
        <v>1</v>
      </c>
      <c r="GJ5" s="45" t="str">
        <f>GJ4&amp;2</f>
        <v>2</v>
      </c>
      <c r="GK5" s="44" t="str">
        <f>GJ4&amp;3</f>
        <v>3</v>
      </c>
      <c r="GL5" s="46" t="str">
        <f>GM4&amp;1</f>
        <v>1</v>
      </c>
      <c r="GM5" s="45" t="str">
        <f>GM4&amp;2</f>
        <v>2</v>
      </c>
      <c r="GN5" s="44" t="str">
        <f>GM4&amp;3</f>
        <v>3</v>
      </c>
      <c r="GO5" s="46" t="str">
        <f>GP4&amp;1</f>
        <v>1</v>
      </c>
      <c r="GP5" s="45" t="str">
        <f>GP4&amp;2</f>
        <v>2</v>
      </c>
      <c r="GQ5" s="44" t="str">
        <f>GP4&amp;3</f>
        <v>3</v>
      </c>
      <c r="GR5" s="46" t="str">
        <f>GS4&amp;1</f>
        <v>1</v>
      </c>
      <c r="GS5" s="45" t="str">
        <f>GS4&amp;2</f>
        <v>2</v>
      </c>
      <c r="GT5" s="44" t="str">
        <f>GS4&amp;3</f>
        <v>3</v>
      </c>
      <c r="GU5" s="46" t="str">
        <f>GV4&amp;1</f>
        <v>1</v>
      </c>
      <c r="GV5" s="45" t="str">
        <f>GV4&amp;2</f>
        <v>2</v>
      </c>
      <c r="GW5" s="44" t="str">
        <f>GV4&amp;3</f>
        <v>3</v>
      </c>
      <c r="GX5" s="46" t="str">
        <f>GY4&amp;1</f>
        <v>1</v>
      </c>
      <c r="GY5" s="45" t="str">
        <f>GY4&amp;2</f>
        <v>2</v>
      </c>
      <c r="GZ5" s="44" t="str">
        <f>GY4&amp;3</f>
        <v>3</v>
      </c>
      <c r="HA5" s="46" t="str">
        <f>HB4&amp;1</f>
        <v>1</v>
      </c>
      <c r="HB5" s="45" t="str">
        <f>HB4&amp;2</f>
        <v>2</v>
      </c>
      <c r="HC5" s="44" t="str">
        <f>HB4&amp;3</f>
        <v>3</v>
      </c>
      <c r="HD5" s="46" t="str">
        <f>HE4&amp;1</f>
        <v>1</v>
      </c>
      <c r="HE5" s="45" t="str">
        <f>HE4&amp;2</f>
        <v>2</v>
      </c>
      <c r="HF5" s="44" t="str">
        <f>HE4&amp;3</f>
        <v>3</v>
      </c>
      <c r="HG5" s="46" t="str">
        <f>HH4&amp;1</f>
        <v>1</v>
      </c>
      <c r="HH5" s="45" t="str">
        <f>HH4&amp;2</f>
        <v>2</v>
      </c>
      <c r="HI5" s="44" t="str">
        <f>HH4&amp;3</f>
        <v>3</v>
      </c>
      <c r="HJ5" s="46" t="str">
        <f>HK4&amp;1</f>
        <v>1</v>
      </c>
      <c r="HK5" s="45" t="str">
        <f>HK4&amp;2</f>
        <v>2</v>
      </c>
      <c r="HL5" s="44" t="str">
        <f>HK4&amp;3</f>
        <v>3</v>
      </c>
      <c r="HM5" s="46" t="str">
        <f>HN4&amp;1</f>
        <v>1</v>
      </c>
      <c r="HN5" s="45" t="str">
        <f>HN4&amp;2</f>
        <v>2</v>
      </c>
      <c r="HO5" s="44" t="str">
        <f>HN4&amp;3</f>
        <v>3</v>
      </c>
      <c r="HP5" s="46" t="str">
        <f>HQ4&amp;1</f>
        <v>1</v>
      </c>
      <c r="HQ5" s="45" t="str">
        <f>HQ4&amp;2</f>
        <v>2</v>
      </c>
      <c r="HR5" s="44" t="str">
        <f>HQ4&amp;3</f>
        <v>3</v>
      </c>
      <c r="HS5" s="46" t="str">
        <f>HT4&amp;1</f>
        <v>1</v>
      </c>
      <c r="HT5" s="45" t="str">
        <f>HT4&amp;2</f>
        <v>2</v>
      </c>
      <c r="HU5" s="44" t="str">
        <f>HT4&amp;3</f>
        <v>3</v>
      </c>
      <c r="HV5" s="46" t="str">
        <f>HW4&amp;1</f>
        <v>1</v>
      </c>
      <c r="HW5" s="45" t="str">
        <f>HW4&amp;2</f>
        <v>2</v>
      </c>
      <c r="HX5" s="44" t="str">
        <f>HW4&amp;3</f>
        <v>3</v>
      </c>
      <c r="HY5" s="46" t="str">
        <f>HZ4&amp;1</f>
        <v>1</v>
      </c>
      <c r="HZ5" s="45" t="str">
        <f>HZ4&amp;2</f>
        <v>2</v>
      </c>
      <c r="IA5" s="44" t="str">
        <f>HZ4&amp;3</f>
        <v>3</v>
      </c>
      <c r="IB5" s="46" t="str">
        <f>IC4&amp;1</f>
        <v>1</v>
      </c>
      <c r="IC5" s="45" t="str">
        <f>IC4&amp;2</f>
        <v>2</v>
      </c>
      <c r="ID5" s="44" t="str">
        <f>IC4&amp;3</f>
        <v>3</v>
      </c>
      <c r="IE5" s="46" t="str">
        <f>IF4&amp;1</f>
        <v>1</v>
      </c>
      <c r="IF5" s="45" t="str">
        <f>IF4&amp;2</f>
        <v>2</v>
      </c>
      <c r="IG5" s="44" t="str">
        <f>IF4&amp;3</f>
        <v>3</v>
      </c>
      <c r="IH5" s="46" t="str">
        <f>II4&amp;1</f>
        <v>1</v>
      </c>
      <c r="II5" s="45" t="str">
        <f>II4&amp;2</f>
        <v>2</v>
      </c>
      <c r="IJ5" s="44" t="str">
        <f>II4&amp;3</f>
        <v>3</v>
      </c>
      <c r="IK5" s="46" t="str">
        <f>IL4&amp;1</f>
        <v>1</v>
      </c>
      <c r="IL5" s="45" t="str">
        <f>IL4&amp;2</f>
        <v>2</v>
      </c>
      <c r="IM5" s="44" t="str">
        <f>IL4&amp;3</f>
        <v>3</v>
      </c>
      <c r="IN5" s="46" t="str">
        <f>IO4&amp;1</f>
        <v>1</v>
      </c>
      <c r="IO5" s="45" t="str">
        <f>IO4&amp;2</f>
        <v>2</v>
      </c>
      <c r="IP5" s="44" t="str">
        <f>IO4&amp;3</f>
        <v>3</v>
      </c>
      <c r="IQ5" s="46" t="str">
        <f>IR4&amp;1</f>
        <v>1</v>
      </c>
      <c r="IR5" s="45" t="str">
        <f>IR4&amp;2</f>
        <v>2</v>
      </c>
      <c r="IS5" s="44" t="str">
        <f>IR4&amp;3</f>
        <v>3</v>
      </c>
    </row>
    <row r="6" spans="1:253">
      <c r="A6" s="43" t="s">
        <v>47</v>
      </c>
      <c r="B6" s="95"/>
      <c r="C6" s="96" t="s">
        <v>308</v>
      </c>
      <c r="D6" s="97"/>
      <c r="E6" s="95"/>
      <c r="F6" s="96" t="s">
        <v>310</v>
      </c>
      <c r="G6" s="97"/>
      <c r="H6" s="95"/>
      <c r="I6" s="96"/>
      <c r="J6" s="97"/>
      <c r="K6" s="95"/>
      <c r="L6" s="96"/>
      <c r="M6" s="97"/>
      <c r="N6" s="95"/>
      <c r="O6" s="96"/>
      <c r="P6" s="97"/>
      <c r="Q6" s="95"/>
      <c r="R6" s="96"/>
      <c r="S6" s="97"/>
      <c r="T6" s="95"/>
      <c r="U6" s="96"/>
      <c r="V6" s="97"/>
      <c r="W6" s="95"/>
      <c r="X6" s="96"/>
      <c r="Y6" s="97"/>
      <c r="Z6" s="95"/>
      <c r="AA6" s="96"/>
      <c r="AB6" s="97"/>
      <c r="AC6" s="95"/>
      <c r="AD6" s="96"/>
      <c r="AE6" s="97"/>
      <c r="AF6" s="95"/>
      <c r="AG6" s="96"/>
      <c r="AH6" s="97"/>
      <c r="AI6" s="95"/>
      <c r="AJ6" s="96"/>
      <c r="AK6" s="97"/>
      <c r="AL6" s="95"/>
      <c r="AM6" s="96"/>
      <c r="AN6" s="97"/>
      <c r="AO6" s="95"/>
      <c r="AP6" s="401"/>
      <c r="AQ6" s="392"/>
      <c r="AR6" s="95"/>
      <c r="AS6" s="96"/>
      <c r="AT6" s="97"/>
      <c r="AU6" s="95"/>
      <c r="AV6" s="96"/>
      <c r="AW6" s="97"/>
      <c r="AX6" s="95"/>
      <c r="AY6" s="96"/>
      <c r="AZ6" s="97"/>
      <c r="BA6" s="95"/>
      <c r="BB6" s="96"/>
      <c r="BC6" s="97"/>
      <c r="BD6" s="95"/>
      <c r="BE6" s="96"/>
      <c r="BF6" s="97"/>
      <c r="BG6" s="95"/>
      <c r="BH6" s="96"/>
      <c r="BI6" s="97"/>
      <c r="BJ6" s="95"/>
      <c r="BK6" s="96"/>
      <c r="BL6" s="97"/>
      <c r="BM6" s="95"/>
      <c r="BN6" s="96"/>
      <c r="BO6" s="97"/>
      <c r="BP6" s="95"/>
      <c r="BQ6" s="96"/>
      <c r="BR6" s="97"/>
      <c r="BS6" s="95"/>
      <c r="BT6" s="96"/>
      <c r="BU6" s="97"/>
      <c r="BV6" s="95"/>
      <c r="BW6" s="96"/>
      <c r="BX6" s="97"/>
      <c r="BY6" s="95"/>
      <c r="BZ6" s="96"/>
      <c r="CA6" s="97"/>
      <c r="CB6" s="95"/>
      <c r="CC6" s="96"/>
      <c r="CD6" s="97"/>
      <c r="CE6" s="95"/>
      <c r="CF6" s="96"/>
      <c r="CG6" s="97"/>
      <c r="CH6" s="95"/>
      <c r="CI6" s="96"/>
      <c r="CJ6" s="97"/>
      <c r="CK6" s="95"/>
      <c r="CL6" s="96"/>
      <c r="CM6" s="97"/>
      <c r="CN6" s="95"/>
      <c r="CO6" s="96"/>
      <c r="CP6" s="97"/>
      <c r="CQ6" s="95"/>
      <c r="CR6" s="96"/>
      <c r="CS6" s="97"/>
      <c r="CT6" s="95"/>
      <c r="CU6" s="96"/>
      <c r="CV6" s="97"/>
      <c r="CW6" s="95"/>
      <c r="CX6" s="96"/>
      <c r="CY6" s="97"/>
      <c r="CZ6" s="95"/>
      <c r="DA6" s="96"/>
      <c r="DB6" s="97"/>
      <c r="DC6" s="95"/>
      <c r="DD6" s="96"/>
      <c r="DE6" s="97"/>
      <c r="DF6" s="95"/>
      <c r="DG6" s="96"/>
      <c r="DH6" s="97"/>
      <c r="DI6" s="95"/>
      <c r="DJ6" s="96"/>
      <c r="DK6" s="97"/>
      <c r="DL6" s="95"/>
      <c r="DM6" s="96"/>
      <c r="DN6" s="97"/>
      <c r="DO6" s="95"/>
      <c r="DP6" s="96"/>
      <c r="DQ6" s="97"/>
      <c r="DR6" s="95"/>
      <c r="DS6" s="96"/>
      <c r="DT6" s="97"/>
      <c r="DU6" s="95"/>
      <c r="DV6" s="96"/>
      <c r="DW6" s="97"/>
      <c r="DX6" s="95"/>
      <c r="DY6" s="96"/>
      <c r="DZ6" s="97"/>
      <c r="EA6" s="95"/>
      <c r="EB6" s="96"/>
      <c r="EC6" s="97"/>
      <c r="ED6" s="95"/>
      <c r="EE6" s="96"/>
      <c r="EF6" s="97"/>
      <c r="EG6" s="95"/>
      <c r="EH6" s="96"/>
      <c r="EI6" s="97"/>
      <c r="EJ6" s="95"/>
      <c r="EK6" s="96"/>
      <c r="EL6" s="97"/>
      <c r="EM6" s="95"/>
      <c r="EN6" s="96"/>
      <c r="EO6" s="97"/>
      <c r="EP6" s="95"/>
      <c r="EQ6" s="96"/>
      <c r="ER6" s="97"/>
      <c r="ES6" s="95"/>
      <c r="ET6" s="96"/>
      <c r="EU6" s="97"/>
      <c r="EV6" s="95"/>
      <c r="EW6" s="96"/>
      <c r="EX6" s="97"/>
      <c r="EY6" s="95"/>
      <c r="EZ6" s="96"/>
      <c r="FA6" s="97"/>
      <c r="FB6" s="95"/>
      <c r="FC6" s="96"/>
      <c r="FD6" s="97"/>
      <c r="FE6" s="95"/>
      <c r="FF6" s="96"/>
      <c r="FG6" s="97"/>
      <c r="FH6" s="95"/>
      <c r="FI6" s="96"/>
      <c r="FJ6" s="97"/>
      <c r="FK6" s="95"/>
      <c r="FL6" s="96"/>
      <c r="FM6" s="97"/>
      <c r="FN6" s="95"/>
      <c r="FO6" s="96"/>
      <c r="FP6" s="97"/>
      <c r="FQ6" s="95"/>
      <c r="FR6" s="96"/>
      <c r="FS6" s="97"/>
      <c r="FT6" s="95"/>
      <c r="FU6" s="96"/>
      <c r="FV6" s="97"/>
      <c r="FW6" s="95"/>
      <c r="FX6" s="96"/>
      <c r="FY6" s="97"/>
      <c r="FZ6" s="95"/>
      <c r="GA6" s="96"/>
      <c r="GB6" s="97"/>
      <c r="GC6" s="95"/>
      <c r="GD6" s="96"/>
      <c r="GE6" s="97"/>
      <c r="GF6" s="95"/>
      <c r="GG6" s="96"/>
      <c r="GH6" s="97"/>
      <c r="GI6" s="95"/>
      <c r="GJ6" s="96"/>
      <c r="GK6" s="97"/>
      <c r="GL6" s="95"/>
      <c r="GM6" s="96"/>
      <c r="GN6" s="97"/>
      <c r="GO6" s="95"/>
      <c r="GP6" s="96"/>
      <c r="GQ6" s="97"/>
      <c r="GR6" s="95"/>
      <c r="GS6" s="96"/>
      <c r="GT6" s="97"/>
      <c r="GU6" s="95"/>
      <c r="GV6" s="96"/>
      <c r="GW6" s="97"/>
      <c r="GX6" s="95"/>
      <c r="GY6" s="96"/>
      <c r="GZ6" s="97"/>
      <c r="HA6" s="95"/>
      <c r="HB6" s="96"/>
      <c r="HC6" s="97"/>
      <c r="HD6" s="95"/>
      <c r="HE6" s="96"/>
      <c r="HF6" s="97"/>
      <c r="HG6" s="95"/>
      <c r="HH6" s="96"/>
      <c r="HI6" s="97"/>
      <c r="HJ6" s="95"/>
      <c r="HK6" s="96"/>
      <c r="HL6" s="97"/>
      <c r="HM6" s="95"/>
      <c r="HN6" s="96"/>
      <c r="HO6" s="97"/>
      <c r="HP6" s="95"/>
      <c r="HQ6" s="96"/>
      <c r="HR6" s="97"/>
      <c r="HS6" s="95"/>
      <c r="HT6" s="96"/>
      <c r="HU6" s="97"/>
      <c r="HV6" s="95"/>
      <c r="HW6" s="96"/>
      <c r="HX6" s="97"/>
      <c r="HY6" s="95"/>
      <c r="HZ6" s="96"/>
      <c r="IA6" s="97"/>
      <c r="IB6" s="95"/>
      <c r="IC6" s="96"/>
      <c r="ID6" s="97"/>
      <c r="IE6" s="95"/>
      <c r="IF6" s="96"/>
      <c r="IG6" s="97"/>
      <c r="IH6" s="95"/>
      <c r="II6" s="96"/>
      <c r="IJ6" s="97"/>
      <c r="IK6" s="95"/>
      <c r="IL6" s="96"/>
      <c r="IM6" s="97"/>
      <c r="IN6" s="95"/>
      <c r="IO6" s="96"/>
      <c r="IP6" s="97"/>
      <c r="IQ6" s="95"/>
      <c r="IR6" s="96"/>
      <c r="IS6" s="97"/>
    </row>
    <row r="7" spans="1:253">
      <c r="A7" s="43" t="s">
        <v>338</v>
      </c>
      <c r="B7" s="98"/>
      <c r="C7" s="99" t="s">
        <v>309</v>
      </c>
      <c r="D7" s="100"/>
      <c r="E7" s="98"/>
      <c r="F7" s="99" t="s">
        <v>311</v>
      </c>
      <c r="G7" s="100"/>
      <c r="H7" s="98"/>
      <c r="I7" s="99"/>
      <c r="J7" s="100"/>
      <c r="K7" s="98"/>
      <c r="L7" s="99"/>
      <c r="M7" s="100"/>
      <c r="N7" s="98"/>
      <c r="O7" s="99"/>
      <c r="P7" s="100"/>
      <c r="Q7" s="98"/>
      <c r="R7" s="99"/>
      <c r="S7" s="100"/>
      <c r="T7" s="98"/>
      <c r="U7" s="99"/>
      <c r="V7" s="100"/>
      <c r="W7" s="98"/>
      <c r="X7" s="99"/>
      <c r="Y7" s="100"/>
      <c r="Z7" s="98"/>
      <c r="AA7" s="99"/>
      <c r="AB7" s="100"/>
      <c r="AC7" s="98"/>
      <c r="AD7" s="99"/>
      <c r="AE7" s="100"/>
      <c r="AF7" s="98"/>
      <c r="AG7" s="99"/>
      <c r="AH7" s="100"/>
      <c r="AI7" s="98"/>
      <c r="AJ7" s="99"/>
      <c r="AK7" s="100"/>
      <c r="AL7" s="98"/>
      <c r="AM7" s="99"/>
      <c r="AN7" s="100"/>
      <c r="AO7" s="98"/>
      <c r="AP7" s="402"/>
      <c r="AQ7" s="393"/>
      <c r="AR7" s="98"/>
      <c r="AS7" s="99"/>
      <c r="AT7" s="100"/>
      <c r="AU7" s="98"/>
      <c r="AV7" s="99"/>
      <c r="AW7" s="100"/>
      <c r="AX7" s="98"/>
      <c r="AY7" s="99"/>
      <c r="AZ7" s="100"/>
      <c r="BA7" s="98"/>
      <c r="BB7" s="99"/>
      <c r="BC7" s="100"/>
      <c r="BD7" s="98"/>
      <c r="BE7" s="99"/>
      <c r="BF7" s="100"/>
      <c r="BG7" s="98"/>
      <c r="BH7" s="99"/>
      <c r="BI7" s="100"/>
      <c r="BJ7" s="98"/>
      <c r="BK7" s="99"/>
      <c r="BL7" s="100"/>
      <c r="BM7" s="98"/>
      <c r="BN7" s="99"/>
      <c r="BO7" s="100"/>
      <c r="BP7" s="98"/>
      <c r="BQ7" s="99"/>
      <c r="BR7" s="100"/>
      <c r="BS7" s="98"/>
      <c r="BT7" s="99"/>
      <c r="BU7" s="100"/>
      <c r="BV7" s="98"/>
      <c r="BW7" s="99"/>
      <c r="BX7" s="100"/>
      <c r="BY7" s="98"/>
      <c r="BZ7" s="99"/>
      <c r="CA7" s="100"/>
      <c r="CB7" s="98"/>
      <c r="CC7" s="99"/>
      <c r="CD7" s="100"/>
      <c r="CE7" s="98"/>
      <c r="CF7" s="99"/>
      <c r="CG7" s="100"/>
      <c r="CH7" s="98"/>
      <c r="CI7" s="99"/>
      <c r="CJ7" s="100"/>
      <c r="CK7" s="98"/>
      <c r="CL7" s="99"/>
      <c r="CM7" s="100"/>
      <c r="CN7" s="98"/>
      <c r="CO7" s="99"/>
      <c r="CP7" s="100"/>
      <c r="CQ7" s="98"/>
      <c r="CR7" s="99"/>
      <c r="CS7" s="100"/>
      <c r="CT7" s="98"/>
      <c r="CU7" s="99"/>
      <c r="CV7" s="100"/>
      <c r="CW7" s="98"/>
      <c r="CX7" s="99"/>
      <c r="CY7" s="100"/>
      <c r="CZ7" s="98"/>
      <c r="DA7" s="99"/>
      <c r="DB7" s="100"/>
      <c r="DC7" s="98"/>
      <c r="DD7" s="99"/>
      <c r="DE7" s="100"/>
      <c r="DF7" s="98"/>
      <c r="DG7" s="99"/>
      <c r="DH7" s="100"/>
      <c r="DI7" s="98"/>
      <c r="DJ7" s="99"/>
      <c r="DK7" s="100"/>
      <c r="DL7" s="98"/>
      <c r="DM7" s="99"/>
      <c r="DN7" s="100"/>
      <c r="DO7" s="98"/>
      <c r="DP7" s="99"/>
      <c r="DQ7" s="100"/>
      <c r="DR7" s="98"/>
      <c r="DS7" s="99"/>
      <c r="DT7" s="100"/>
      <c r="DU7" s="98"/>
      <c r="DV7" s="99"/>
      <c r="DW7" s="100"/>
      <c r="DX7" s="98"/>
      <c r="DY7" s="99"/>
      <c r="DZ7" s="100"/>
      <c r="EA7" s="98"/>
      <c r="EB7" s="99"/>
      <c r="EC7" s="100"/>
      <c r="ED7" s="98"/>
      <c r="EE7" s="99"/>
      <c r="EF7" s="100"/>
      <c r="EG7" s="98"/>
      <c r="EH7" s="99"/>
      <c r="EI7" s="100"/>
      <c r="EJ7" s="98"/>
      <c r="EK7" s="99"/>
      <c r="EL7" s="100"/>
      <c r="EM7" s="98"/>
      <c r="EN7" s="99"/>
      <c r="EO7" s="100"/>
      <c r="EP7" s="98"/>
      <c r="EQ7" s="99"/>
      <c r="ER7" s="100"/>
      <c r="ES7" s="98"/>
      <c r="ET7" s="99"/>
      <c r="EU7" s="100"/>
      <c r="EV7" s="98"/>
      <c r="EW7" s="99"/>
      <c r="EX7" s="100"/>
      <c r="EY7" s="98"/>
      <c r="EZ7" s="99"/>
      <c r="FA7" s="100"/>
      <c r="FB7" s="98"/>
      <c r="FC7" s="99"/>
      <c r="FD7" s="100"/>
      <c r="FE7" s="98"/>
      <c r="FF7" s="99"/>
      <c r="FG7" s="100"/>
      <c r="FH7" s="98"/>
      <c r="FI7" s="99"/>
      <c r="FJ7" s="100"/>
      <c r="FK7" s="98"/>
      <c r="FL7" s="99"/>
      <c r="FM7" s="100"/>
      <c r="FN7" s="98"/>
      <c r="FO7" s="99"/>
      <c r="FP7" s="100"/>
      <c r="FQ7" s="98"/>
      <c r="FR7" s="99"/>
      <c r="FS7" s="100"/>
      <c r="FT7" s="98"/>
      <c r="FU7" s="99"/>
      <c r="FV7" s="100"/>
      <c r="FW7" s="98"/>
      <c r="FX7" s="99"/>
      <c r="FY7" s="100"/>
      <c r="FZ7" s="98"/>
      <c r="GA7" s="99"/>
      <c r="GB7" s="100"/>
      <c r="GC7" s="98"/>
      <c r="GD7" s="99"/>
      <c r="GE7" s="100"/>
      <c r="GF7" s="98"/>
      <c r="GG7" s="99"/>
      <c r="GH7" s="100"/>
      <c r="GI7" s="98"/>
      <c r="GJ7" s="99"/>
      <c r="GK7" s="100"/>
      <c r="GL7" s="98"/>
      <c r="GM7" s="99"/>
      <c r="GN7" s="100"/>
      <c r="GO7" s="98"/>
      <c r="GP7" s="99"/>
      <c r="GQ7" s="100"/>
      <c r="GR7" s="98"/>
      <c r="GS7" s="99"/>
      <c r="GT7" s="100"/>
      <c r="GU7" s="98"/>
      <c r="GV7" s="99"/>
      <c r="GW7" s="100"/>
      <c r="GX7" s="98"/>
      <c r="GY7" s="99"/>
      <c r="GZ7" s="100"/>
      <c r="HA7" s="98"/>
      <c r="HB7" s="99"/>
      <c r="HC7" s="100"/>
      <c r="HD7" s="98"/>
      <c r="HE7" s="99"/>
      <c r="HF7" s="100"/>
      <c r="HG7" s="98"/>
      <c r="HH7" s="99"/>
      <c r="HI7" s="100"/>
      <c r="HJ7" s="98"/>
      <c r="HK7" s="99"/>
      <c r="HL7" s="100"/>
      <c r="HM7" s="98"/>
      <c r="HN7" s="99"/>
      <c r="HO7" s="100"/>
      <c r="HP7" s="98"/>
      <c r="HQ7" s="99"/>
      <c r="HR7" s="100"/>
      <c r="HS7" s="98"/>
      <c r="HT7" s="99"/>
      <c r="HU7" s="100"/>
      <c r="HV7" s="98"/>
      <c r="HW7" s="99"/>
      <c r="HX7" s="100"/>
      <c r="HY7" s="98"/>
      <c r="HZ7" s="99"/>
      <c r="IA7" s="100"/>
      <c r="IB7" s="98"/>
      <c r="IC7" s="99"/>
      <c r="ID7" s="100"/>
      <c r="IE7" s="98"/>
      <c r="IF7" s="99"/>
      <c r="IG7" s="100"/>
      <c r="IH7" s="98"/>
      <c r="II7" s="99"/>
      <c r="IJ7" s="100"/>
      <c r="IK7" s="98"/>
      <c r="IL7" s="99"/>
      <c r="IM7" s="100"/>
      <c r="IN7" s="98"/>
      <c r="IO7" s="99"/>
      <c r="IP7" s="100"/>
      <c r="IQ7" s="98"/>
      <c r="IR7" s="99"/>
      <c r="IS7" s="100"/>
    </row>
    <row r="8" spans="1:253">
      <c r="A8" s="43">
        <v>1</v>
      </c>
      <c r="B8" s="101">
        <v>4</v>
      </c>
      <c r="C8" s="371" t="s">
        <v>276</v>
      </c>
      <c r="D8" s="102"/>
      <c r="E8" s="101">
        <v>0</v>
      </c>
      <c r="F8" s="371" t="s">
        <v>277</v>
      </c>
      <c r="G8" s="102"/>
      <c r="H8" s="383"/>
      <c r="I8" s="371"/>
      <c r="J8" s="384"/>
      <c r="K8" s="383"/>
      <c r="L8" s="371"/>
      <c r="M8" s="384"/>
      <c r="N8" s="383"/>
      <c r="O8" s="371"/>
      <c r="P8" s="384"/>
      <c r="Q8" s="383"/>
      <c r="R8" s="371"/>
      <c r="S8" s="384"/>
      <c r="T8" s="383"/>
      <c r="U8" s="371"/>
      <c r="V8" s="384"/>
      <c r="W8" s="383"/>
      <c r="X8" s="371"/>
      <c r="Y8" s="384"/>
      <c r="Z8" s="383"/>
      <c r="AA8" s="371"/>
      <c r="AB8" s="384"/>
      <c r="AC8" s="383"/>
      <c r="AD8" s="371"/>
      <c r="AE8" s="384"/>
      <c r="AF8" s="383"/>
      <c r="AG8" s="371"/>
      <c r="AH8" s="384"/>
      <c r="AI8" s="383"/>
      <c r="AJ8" s="371"/>
      <c r="AK8" s="384"/>
      <c r="AL8" s="383"/>
      <c r="AM8" s="371"/>
      <c r="AN8" s="384"/>
      <c r="AO8" s="383"/>
      <c r="AP8" s="403"/>
      <c r="AQ8" s="394"/>
      <c r="AR8" s="383"/>
      <c r="AS8" s="371"/>
      <c r="AT8" s="384"/>
      <c r="AU8" s="383"/>
      <c r="AV8" s="371"/>
      <c r="AW8" s="384"/>
      <c r="AX8" s="383"/>
      <c r="AY8" s="371"/>
      <c r="AZ8" s="384"/>
      <c r="BA8" s="383"/>
      <c r="BB8" s="371"/>
      <c r="BC8" s="384"/>
      <c r="BD8" s="383"/>
      <c r="BE8" s="371"/>
      <c r="BF8" s="384"/>
      <c r="BG8" s="383"/>
      <c r="BH8" s="371"/>
      <c r="BI8" s="384"/>
      <c r="BJ8" s="383"/>
      <c r="BK8" s="371"/>
      <c r="BL8" s="384"/>
      <c r="BM8" s="383"/>
      <c r="BN8" s="371"/>
      <c r="BO8" s="384"/>
      <c r="BP8" s="383"/>
      <c r="BQ8" s="371"/>
      <c r="BR8" s="384"/>
      <c r="BS8" s="383"/>
      <c r="BT8" s="371"/>
      <c r="BU8" s="384"/>
      <c r="BV8" s="383"/>
      <c r="BW8" s="371"/>
      <c r="BX8" s="384"/>
      <c r="BY8" s="383"/>
      <c r="BZ8" s="371"/>
      <c r="CA8" s="384"/>
      <c r="CB8" s="383"/>
      <c r="CC8" s="371"/>
      <c r="CD8" s="384"/>
      <c r="CE8" s="383"/>
      <c r="CF8" s="371"/>
      <c r="CG8" s="384"/>
      <c r="CH8" s="383"/>
      <c r="CI8" s="371"/>
      <c r="CJ8" s="384"/>
      <c r="CK8" s="383"/>
      <c r="CL8" s="371"/>
      <c r="CM8" s="384"/>
      <c r="CN8" s="383"/>
      <c r="CO8" s="371"/>
      <c r="CP8" s="384"/>
      <c r="CQ8" s="383"/>
      <c r="CR8" s="371"/>
      <c r="CS8" s="384"/>
      <c r="CT8" s="383"/>
      <c r="CU8" s="371"/>
      <c r="CV8" s="384"/>
      <c r="CW8" s="383"/>
      <c r="CX8" s="371"/>
      <c r="CY8" s="384"/>
      <c r="CZ8" s="383"/>
      <c r="DA8" s="371"/>
      <c r="DB8" s="384"/>
      <c r="DC8" s="383"/>
      <c r="DD8" s="371"/>
      <c r="DE8" s="384"/>
      <c r="DF8" s="383"/>
      <c r="DG8" s="371"/>
      <c r="DH8" s="384"/>
      <c r="DI8" s="383"/>
      <c r="DJ8" s="371"/>
      <c r="DK8" s="384"/>
      <c r="DL8" s="383"/>
      <c r="DM8" s="371"/>
      <c r="DN8" s="384"/>
      <c r="DO8" s="383"/>
      <c r="DP8" s="371"/>
      <c r="DQ8" s="384"/>
      <c r="DR8" s="383"/>
      <c r="DS8" s="371"/>
      <c r="DT8" s="384"/>
      <c r="DU8" s="383"/>
      <c r="DV8" s="371"/>
      <c r="DW8" s="384"/>
      <c r="DX8" s="383"/>
      <c r="DY8" s="371"/>
      <c r="DZ8" s="384"/>
      <c r="EA8" s="383"/>
      <c r="EB8" s="371"/>
      <c r="EC8" s="384"/>
      <c r="ED8" s="383"/>
      <c r="EE8" s="371"/>
      <c r="EF8" s="384"/>
      <c r="EG8" s="383"/>
      <c r="EH8" s="371"/>
      <c r="EI8" s="384"/>
      <c r="EJ8" s="383"/>
      <c r="EK8" s="371"/>
      <c r="EL8" s="384"/>
      <c r="EM8" s="383"/>
      <c r="EN8" s="371"/>
      <c r="EO8" s="384"/>
      <c r="EP8" s="383"/>
      <c r="EQ8" s="371"/>
      <c r="ER8" s="384"/>
      <c r="ES8" s="383"/>
      <c r="ET8" s="371"/>
      <c r="EU8" s="384"/>
      <c r="EV8" s="383"/>
      <c r="EW8" s="371"/>
      <c r="EX8" s="384"/>
      <c r="EY8" s="383"/>
      <c r="EZ8" s="371"/>
      <c r="FA8" s="384"/>
      <c r="FB8" s="383"/>
      <c r="FC8" s="371"/>
      <c r="FD8" s="384"/>
      <c r="FE8" s="383"/>
      <c r="FF8" s="371"/>
      <c r="FG8" s="384"/>
      <c r="FH8" s="383"/>
      <c r="FI8" s="371"/>
      <c r="FJ8" s="384"/>
      <c r="FK8" s="383"/>
      <c r="FL8" s="371"/>
      <c r="FM8" s="384"/>
      <c r="FN8" s="383"/>
      <c r="FO8" s="371"/>
      <c r="FP8" s="384"/>
      <c r="FQ8" s="383"/>
      <c r="FR8" s="371"/>
      <c r="FS8" s="384"/>
      <c r="FT8" s="383"/>
      <c r="FU8" s="371"/>
      <c r="FV8" s="384"/>
      <c r="FW8" s="383"/>
      <c r="FX8" s="371"/>
      <c r="FY8" s="384"/>
      <c r="FZ8" s="383"/>
      <c r="GA8" s="371"/>
      <c r="GB8" s="384"/>
      <c r="GC8" s="383"/>
      <c r="GD8" s="371"/>
      <c r="GE8" s="384"/>
      <c r="GF8" s="383"/>
      <c r="GG8" s="371"/>
      <c r="GH8" s="384"/>
      <c r="GI8" s="383"/>
      <c r="GJ8" s="371"/>
      <c r="GK8" s="384"/>
      <c r="GL8" s="383"/>
      <c r="GM8" s="371"/>
      <c r="GN8" s="384"/>
      <c r="GO8" s="383"/>
      <c r="GP8" s="371"/>
      <c r="GQ8" s="384"/>
      <c r="GR8" s="383"/>
      <c r="GS8" s="371"/>
      <c r="GT8" s="384"/>
      <c r="GU8" s="383"/>
      <c r="GV8" s="371"/>
      <c r="GW8" s="384"/>
      <c r="GX8" s="383"/>
      <c r="GY8" s="371"/>
      <c r="GZ8" s="384"/>
      <c r="HA8" s="383"/>
      <c r="HB8" s="371"/>
      <c r="HC8" s="384"/>
      <c r="HD8" s="383"/>
      <c r="HE8" s="371"/>
      <c r="HF8" s="384"/>
      <c r="HG8" s="383"/>
      <c r="HH8" s="371"/>
      <c r="HI8" s="384"/>
      <c r="HJ8" s="383"/>
      <c r="HK8" s="371"/>
      <c r="HL8" s="384"/>
      <c r="HM8" s="383"/>
      <c r="HN8" s="371"/>
      <c r="HO8" s="384"/>
      <c r="HP8" s="383"/>
      <c r="HQ8" s="371"/>
      <c r="HR8" s="384"/>
      <c r="HS8" s="383"/>
      <c r="HT8" s="371"/>
      <c r="HU8" s="384"/>
      <c r="HV8" s="383"/>
      <c r="HW8" s="371"/>
      <c r="HX8" s="384"/>
      <c r="HY8" s="383"/>
      <c r="HZ8" s="371"/>
      <c r="IA8" s="384"/>
      <c r="IB8" s="383"/>
      <c r="IC8" s="371"/>
      <c r="ID8" s="384"/>
      <c r="IE8" s="383"/>
      <c r="IF8" s="371"/>
      <c r="IG8" s="384"/>
      <c r="IH8" s="383"/>
      <c r="II8" s="371"/>
      <c r="IJ8" s="384"/>
      <c r="IK8" s="383"/>
      <c r="IL8" s="371"/>
      <c r="IM8" s="384"/>
      <c r="IN8" s="383"/>
      <c r="IO8" s="371"/>
      <c r="IP8" s="384"/>
      <c r="IQ8" s="383"/>
      <c r="IR8" s="371"/>
      <c r="IS8" s="384"/>
    </row>
    <row r="9" spans="1:253">
      <c r="A9" s="43">
        <v>2</v>
      </c>
      <c r="B9" s="103">
        <v>5</v>
      </c>
      <c r="C9" s="372" t="s">
        <v>278</v>
      </c>
      <c r="D9" s="104"/>
      <c r="E9" s="103">
        <v>1</v>
      </c>
      <c r="F9" s="372" t="s">
        <v>279</v>
      </c>
      <c r="G9" s="104"/>
      <c r="H9" s="385"/>
      <c r="I9" s="372"/>
      <c r="J9" s="386"/>
      <c r="K9" s="385"/>
      <c r="L9" s="372"/>
      <c r="M9" s="386"/>
      <c r="N9" s="385"/>
      <c r="O9" s="372"/>
      <c r="P9" s="386"/>
      <c r="Q9" s="385"/>
      <c r="R9" s="372"/>
      <c r="S9" s="386"/>
      <c r="T9" s="385"/>
      <c r="U9" s="372"/>
      <c r="V9" s="386"/>
      <c r="W9" s="385"/>
      <c r="X9" s="372"/>
      <c r="Y9" s="386"/>
      <c r="Z9" s="385"/>
      <c r="AA9" s="372"/>
      <c r="AB9" s="386"/>
      <c r="AC9" s="385"/>
      <c r="AD9" s="372"/>
      <c r="AE9" s="386"/>
      <c r="AF9" s="385"/>
      <c r="AG9" s="372"/>
      <c r="AH9" s="386"/>
      <c r="AI9" s="385"/>
      <c r="AJ9" s="372"/>
      <c r="AK9" s="386"/>
      <c r="AL9" s="385"/>
      <c r="AM9" s="372"/>
      <c r="AN9" s="386"/>
      <c r="AO9" s="385"/>
      <c r="AP9" s="404"/>
      <c r="AQ9" s="395"/>
      <c r="AR9" s="385"/>
      <c r="AS9" s="372"/>
      <c r="AT9" s="386"/>
      <c r="AU9" s="385"/>
      <c r="AV9" s="372"/>
      <c r="AW9" s="386"/>
      <c r="AX9" s="385"/>
      <c r="AY9" s="372"/>
      <c r="AZ9" s="386"/>
      <c r="BA9" s="385"/>
      <c r="BB9" s="372"/>
      <c r="BC9" s="386"/>
      <c r="BD9" s="385"/>
      <c r="BE9" s="372"/>
      <c r="BF9" s="386"/>
      <c r="BG9" s="385"/>
      <c r="BH9" s="372"/>
      <c r="BI9" s="386"/>
      <c r="BJ9" s="385"/>
      <c r="BK9" s="372"/>
      <c r="BL9" s="386"/>
      <c r="BM9" s="385"/>
      <c r="BN9" s="372"/>
      <c r="BO9" s="386"/>
      <c r="BP9" s="385"/>
      <c r="BQ9" s="372"/>
      <c r="BR9" s="386"/>
      <c r="BS9" s="385"/>
      <c r="BT9" s="372"/>
      <c r="BU9" s="386"/>
      <c r="BV9" s="385"/>
      <c r="BW9" s="372"/>
      <c r="BX9" s="386"/>
      <c r="BY9" s="385"/>
      <c r="BZ9" s="372"/>
      <c r="CA9" s="386"/>
      <c r="CB9" s="385"/>
      <c r="CC9" s="372"/>
      <c r="CD9" s="386"/>
      <c r="CE9" s="385"/>
      <c r="CF9" s="372"/>
      <c r="CG9" s="386"/>
      <c r="CH9" s="385"/>
      <c r="CI9" s="372"/>
      <c r="CJ9" s="386"/>
      <c r="CK9" s="385"/>
      <c r="CL9" s="372"/>
      <c r="CM9" s="386"/>
      <c r="CN9" s="385"/>
      <c r="CO9" s="372"/>
      <c r="CP9" s="386"/>
      <c r="CQ9" s="385"/>
      <c r="CR9" s="372"/>
      <c r="CS9" s="386"/>
      <c r="CT9" s="385"/>
      <c r="CU9" s="372"/>
      <c r="CV9" s="386"/>
      <c r="CW9" s="385"/>
      <c r="CX9" s="372"/>
      <c r="CY9" s="386"/>
      <c r="CZ9" s="385"/>
      <c r="DA9" s="372"/>
      <c r="DB9" s="386"/>
      <c r="DC9" s="385"/>
      <c r="DD9" s="372"/>
      <c r="DE9" s="386"/>
      <c r="DF9" s="385"/>
      <c r="DG9" s="372"/>
      <c r="DH9" s="386"/>
      <c r="DI9" s="385"/>
      <c r="DJ9" s="372"/>
      <c r="DK9" s="386"/>
      <c r="DL9" s="385"/>
      <c r="DM9" s="372"/>
      <c r="DN9" s="386"/>
      <c r="DO9" s="385"/>
      <c r="DP9" s="372"/>
      <c r="DQ9" s="386"/>
      <c r="DR9" s="385"/>
      <c r="DS9" s="372"/>
      <c r="DT9" s="386"/>
      <c r="DU9" s="385"/>
      <c r="DV9" s="372"/>
      <c r="DW9" s="386"/>
      <c r="DX9" s="385"/>
      <c r="DY9" s="372"/>
      <c r="DZ9" s="386"/>
      <c r="EA9" s="385"/>
      <c r="EB9" s="372"/>
      <c r="EC9" s="386"/>
      <c r="ED9" s="385"/>
      <c r="EE9" s="372"/>
      <c r="EF9" s="386"/>
      <c r="EG9" s="385"/>
      <c r="EH9" s="372"/>
      <c r="EI9" s="386"/>
      <c r="EJ9" s="385"/>
      <c r="EK9" s="372"/>
      <c r="EL9" s="386"/>
      <c r="EM9" s="385"/>
      <c r="EN9" s="372"/>
      <c r="EO9" s="386"/>
      <c r="EP9" s="385"/>
      <c r="EQ9" s="372"/>
      <c r="ER9" s="386"/>
      <c r="ES9" s="385"/>
      <c r="ET9" s="372"/>
      <c r="EU9" s="386"/>
      <c r="EV9" s="385"/>
      <c r="EW9" s="372"/>
      <c r="EX9" s="386"/>
      <c r="EY9" s="385"/>
      <c r="EZ9" s="372"/>
      <c r="FA9" s="386"/>
      <c r="FB9" s="385"/>
      <c r="FC9" s="372"/>
      <c r="FD9" s="386"/>
      <c r="FE9" s="385"/>
      <c r="FF9" s="372"/>
      <c r="FG9" s="386"/>
      <c r="FH9" s="385"/>
      <c r="FI9" s="372"/>
      <c r="FJ9" s="386"/>
      <c r="FK9" s="385"/>
      <c r="FL9" s="372"/>
      <c r="FM9" s="386"/>
      <c r="FN9" s="385"/>
      <c r="FO9" s="372"/>
      <c r="FP9" s="386"/>
      <c r="FQ9" s="385"/>
      <c r="FR9" s="372"/>
      <c r="FS9" s="386"/>
      <c r="FT9" s="385"/>
      <c r="FU9" s="372"/>
      <c r="FV9" s="386"/>
      <c r="FW9" s="385"/>
      <c r="FX9" s="372"/>
      <c r="FY9" s="386"/>
      <c r="FZ9" s="385"/>
      <c r="GA9" s="372"/>
      <c r="GB9" s="386"/>
      <c r="GC9" s="385"/>
      <c r="GD9" s="372"/>
      <c r="GE9" s="386"/>
      <c r="GF9" s="385"/>
      <c r="GG9" s="372"/>
      <c r="GH9" s="386"/>
      <c r="GI9" s="385"/>
      <c r="GJ9" s="372"/>
      <c r="GK9" s="386"/>
      <c r="GL9" s="385"/>
      <c r="GM9" s="372"/>
      <c r="GN9" s="386"/>
      <c r="GO9" s="385"/>
      <c r="GP9" s="372"/>
      <c r="GQ9" s="386"/>
      <c r="GR9" s="385"/>
      <c r="GS9" s="372"/>
      <c r="GT9" s="386"/>
      <c r="GU9" s="385"/>
      <c r="GV9" s="372"/>
      <c r="GW9" s="386"/>
      <c r="GX9" s="385"/>
      <c r="GY9" s="372"/>
      <c r="GZ9" s="386"/>
      <c r="HA9" s="385"/>
      <c r="HB9" s="372"/>
      <c r="HC9" s="386"/>
      <c r="HD9" s="385"/>
      <c r="HE9" s="372"/>
      <c r="HF9" s="386"/>
      <c r="HG9" s="385"/>
      <c r="HH9" s="372"/>
      <c r="HI9" s="386"/>
      <c r="HJ9" s="385"/>
      <c r="HK9" s="372"/>
      <c r="HL9" s="386"/>
      <c r="HM9" s="385"/>
      <c r="HN9" s="372"/>
      <c r="HO9" s="386"/>
      <c r="HP9" s="385"/>
      <c r="HQ9" s="372"/>
      <c r="HR9" s="386"/>
      <c r="HS9" s="385"/>
      <c r="HT9" s="372"/>
      <c r="HU9" s="386"/>
      <c r="HV9" s="385"/>
      <c r="HW9" s="372"/>
      <c r="HX9" s="386"/>
      <c r="HY9" s="385"/>
      <c r="HZ9" s="372"/>
      <c r="IA9" s="386"/>
      <c r="IB9" s="385"/>
      <c r="IC9" s="372"/>
      <c r="ID9" s="386"/>
      <c r="IE9" s="385"/>
      <c r="IF9" s="372"/>
      <c r="IG9" s="386"/>
      <c r="IH9" s="385"/>
      <c r="II9" s="372"/>
      <c r="IJ9" s="386"/>
      <c r="IK9" s="385"/>
      <c r="IL9" s="372"/>
      <c r="IM9" s="386"/>
      <c r="IN9" s="385"/>
      <c r="IO9" s="372"/>
      <c r="IP9" s="386"/>
      <c r="IQ9" s="385"/>
      <c r="IR9" s="372"/>
      <c r="IS9" s="386"/>
    </row>
    <row r="10" spans="1:253">
      <c r="A10" s="43">
        <v>3</v>
      </c>
      <c r="B10" s="103">
        <v>6</v>
      </c>
      <c r="C10" s="372" t="s">
        <v>280</v>
      </c>
      <c r="D10" s="104"/>
      <c r="E10" s="103">
        <v>3</v>
      </c>
      <c r="F10" s="372" t="s">
        <v>281</v>
      </c>
      <c r="G10" s="104"/>
      <c r="H10" s="385"/>
      <c r="I10" s="372"/>
      <c r="J10" s="386"/>
      <c r="K10" s="385"/>
      <c r="L10" s="372"/>
      <c r="M10" s="386"/>
      <c r="N10" s="385"/>
      <c r="O10" s="372"/>
      <c r="P10" s="386"/>
      <c r="Q10" s="385"/>
      <c r="R10" s="372"/>
      <c r="S10" s="386"/>
      <c r="T10" s="385"/>
      <c r="U10" s="372"/>
      <c r="V10" s="386"/>
      <c r="W10" s="385"/>
      <c r="X10" s="372"/>
      <c r="Y10" s="386"/>
      <c r="Z10" s="385"/>
      <c r="AA10" s="372"/>
      <c r="AB10" s="386"/>
      <c r="AC10" s="385"/>
      <c r="AD10" s="372"/>
      <c r="AE10" s="386"/>
      <c r="AF10" s="385"/>
      <c r="AG10" s="372"/>
      <c r="AH10" s="386"/>
      <c r="AI10" s="385"/>
      <c r="AJ10" s="372"/>
      <c r="AK10" s="386"/>
      <c r="AL10" s="385"/>
      <c r="AM10" s="372"/>
      <c r="AN10" s="386"/>
      <c r="AO10" s="385"/>
      <c r="AP10" s="404"/>
      <c r="AQ10" s="395"/>
      <c r="AR10" s="385"/>
      <c r="AS10" s="372"/>
      <c r="AT10" s="386"/>
      <c r="AU10" s="385"/>
      <c r="AV10" s="372"/>
      <c r="AW10" s="386"/>
      <c r="AX10" s="385"/>
      <c r="AY10" s="372"/>
      <c r="AZ10" s="386"/>
      <c r="BA10" s="385"/>
      <c r="BB10" s="372"/>
      <c r="BC10" s="386"/>
      <c r="BD10" s="385"/>
      <c r="BE10" s="372"/>
      <c r="BF10" s="386"/>
      <c r="BG10" s="385"/>
      <c r="BH10" s="372"/>
      <c r="BI10" s="386"/>
      <c r="BJ10" s="385"/>
      <c r="BK10" s="372"/>
      <c r="BL10" s="386"/>
      <c r="BM10" s="385"/>
      <c r="BN10" s="372"/>
      <c r="BO10" s="386"/>
      <c r="BP10" s="385"/>
      <c r="BQ10" s="372"/>
      <c r="BR10" s="386"/>
      <c r="BS10" s="385"/>
      <c r="BT10" s="372"/>
      <c r="BU10" s="386"/>
      <c r="BV10" s="385"/>
      <c r="BW10" s="372"/>
      <c r="BX10" s="386"/>
      <c r="BY10" s="385"/>
      <c r="BZ10" s="372"/>
      <c r="CA10" s="386"/>
      <c r="CB10" s="385"/>
      <c r="CC10" s="372"/>
      <c r="CD10" s="386"/>
      <c r="CE10" s="385"/>
      <c r="CF10" s="372"/>
      <c r="CG10" s="386"/>
      <c r="CH10" s="385"/>
      <c r="CI10" s="372"/>
      <c r="CJ10" s="386"/>
      <c r="CK10" s="385"/>
      <c r="CL10" s="372"/>
      <c r="CM10" s="386"/>
      <c r="CN10" s="385"/>
      <c r="CO10" s="372"/>
      <c r="CP10" s="386"/>
      <c r="CQ10" s="385"/>
      <c r="CR10" s="372"/>
      <c r="CS10" s="386"/>
      <c r="CT10" s="385"/>
      <c r="CU10" s="372"/>
      <c r="CV10" s="386"/>
      <c r="CW10" s="385"/>
      <c r="CX10" s="372"/>
      <c r="CY10" s="386"/>
      <c r="CZ10" s="385"/>
      <c r="DA10" s="372"/>
      <c r="DB10" s="386"/>
      <c r="DC10" s="385"/>
      <c r="DD10" s="372"/>
      <c r="DE10" s="386"/>
      <c r="DF10" s="385"/>
      <c r="DG10" s="372"/>
      <c r="DH10" s="386"/>
      <c r="DI10" s="385"/>
      <c r="DJ10" s="372"/>
      <c r="DK10" s="386"/>
      <c r="DL10" s="385"/>
      <c r="DM10" s="372"/>
      <c r="DN10" s="386"/>
      <c r="DO10" s="385"/>
      <c r="DP10" s="372"/>
      <c r="DQ10" s="386"/>
      <c r="DR10" s="385"/>
      <c r="DS10" s="372"/>
      <c r="DT10" s="386"/>
      <c r="DU10" s="385"/>
      <c r="DV10" s="372"/>
      <c r="DW10" s="386"/>
      <c r="DX10" s="385"/>
      <c r="DY10" s="372"/>
      <c r="DZ10" s="386"/>
      <c r="EA10" s="385"/>
      <c r="EB10" s="372"/>
      <c r="EC10" s="386"/>
      <c r="ED10" s="385"/>
      <c r="EE10" s="372"/>
      <c r="EF10" s="386"/>
      <c r="EG10" s="385"/>
      <c r="EH10" s="372"/>
      <c r="EI10" s="386"/>
      <c r="EJ10" s="385"/>
      <c r="EK10" s="372"/>
      <c r="EL10" s="386"/>
      <c r="EM10" s="385"/>
      <c r="EN10" s="372"/>
      <c r="EO10" s="386"/>
      <c r="EP10" s="385"/>
      <c r="EQ10" s="372"/>
      <c r="ER10" s="386"/>
      <c r="ES10" s="385"/>
      <c r="ET10" s="372"/>
      <c r="EU10" s="386"/>
      <c r="EV10" s="385"/>
      <c r="EW10" s="372"/>
      <c r="EX10" s="386"/>
      <c r="EY10" s="385"/>
      <c r="EZ10" s="372"/>
      <c r="FA10" s="386"/>
      <c r="FB10" s="385"/>
      <c r="FC10" s="372"/>
      <c r="FD10" s="386"/>
      <c r="FE10" s="385"/>
      <c r="FF10" s="372"/>
      <c r="FG10" s="386"/>
      <c r="FH10" s="385"/>
      <c r="FI10" s="372"/>
      <c r="FJ10" s="386"/>
      <c r="FK10" s="385"/>
      <c r="FL10" s="372"/>
      <c r="FM10" s="386"/>
      <c r="FN10" s="385"/>
      <c r="FO10" s="372"/>
      <c r="FP10" s="386"/>
      <c r="FQ10" s="385"/>
      <c r="FR10" s="372"/>
      <c r="FS10" s="386"/>
      <c r="FT10" s="385"/>
      <c r="FU10" s="372"/>
      <c r="FV10" s="386"/>
      <c r="FW10" s="385"/>
      <c r="FX10" s="372"/>
      <c r="FY10" s="386"/>
      <c r="FZ10" s="385"/>
      <c r="GA10" s="372"/>
      <c r="GB10" s="386"/>
      <c r="GC10" s="385"/>
      <c r="GD10" s="372"/>
      <c r="GE10" s="386"/>
      <c r="GF10" s="385"/>
      <c r="GG10" s="372"/>
      <c r="GH10" s="386"/>
      <c r="GI10" s="385"/>
      <c r="GJ10" s="372"/>
      <c r="GK10" s="386"/>
      <c r="GL10" s="385"/>
      <c r="GM10" s="372"/>
      <c r="GN10" s="386"/>
      <c r="GO10" s="385"/>
      <c r="GP10" s="372"/>
      <c r="GQ10" s="386"/>
      <c r="GR10" s="385"/>
      <c r="GS10" s="372"/>
      <c r="GT10" s="386"/>
      <c r="GU10" s="385"/>
      <c r="GV10" s="372"/>
      <c r="GW10" s="386"/>
      <c r="GX10" s="385"/>
      <c r="GY10" s="372"/>
      <c r="GZ10" s="386"/>
      <c r="HA10" s="385"/>
      <c r="HB10" s="372"/>
      <c r="HC10" s="386"/>
      <c r="HD10" s="385"/>
      <c r="HE10" s="372"/>
      <c r="HF10" s="386"/>
      <c r="HG10" s="385"/>
      <c r="HH10" s="372"/>
      <c r="HI10" s="386"/>
      <c r="HJ10" s="385"/>
      <c r="HK10" s="372"/>
      <c r="HL10" s="386"/>
      <c r="HM10" s="385"/>
      <c r="HN10" s="372"/>
      <c r="HO10" s="386"/>
      <c r="HP10" s="385"/>
      <c r="HQ10" s="372"/>
      <c r="HR10" s="386"/>
      <c r="HS10" s="385"/>
      <c r="HT10" s="372"/>
      <c r="HU10" s="386"/>
      <c r="HV10" s="385"/>
      <c r="HW10" s="372"/>
      <c r="HX10" s="386"/>
      <c r="HY10" s="385"/>
      <c r="HZ10" s="372"/>
      <c r="IA10" s="386"/>
      <c r="IB10" s="385"/>
      <c r="IC10" s="372"/>
      <c r="ID10" s="386"/>
      <c r="IE10" s="385"/>
      <c r="IF10" s="372"/>
      <c r="IG10" s="386"/>
      <c r="IH10" s="385"/>
      <c r="II10" s="372"/>
      <c r="IJ10" s="386"/>
      <c r="IK10" s="385"/>
      <c r="IL10" s="372"/>
      <c r="IM10" s="386"/>
      <c r="IN10" s="385"/>
      <c r="IO10" s="372"/>
      <c r="IP10" s="386"/>
      <c r="IQ10" s="385"/>
      <c r="IR10" s="372"/>
      <c r="IS10" s="386"/>
    </row>
    <row r="11" spans="1:253">
      <c r="A11" s="43">
        <v>4</v>
      </c>
      <c r="B11" s="103">
        <v>7</v>
      </c>
      <c r="C11" s="372" t="s">
        <v>282</v>
      </c>
      <c r="D11" s="104"/>
      <c r="E11" s="103">
        <v>10</v>
      </c>
      <c r="F11" s="372" t="s">
        <v>283</v>
      </c>
      <c r="G11" s="104"/>
      <c r="H11" s="385"/>
      <c r="I11" s="372"/>
      <c r="J11" s="386"/>
      <c r="K11" s="385"/>
      <c r="L11" s="372"/>
      <c r="M11" s="386"/>
      <c r="N11" s="385"/>
      <c r="O11" s="372"/>
      <c r="P11" s="386"/>
      <c r="Q11" s="385"/>
      <c r="R11" s="372"/>
      <c r="S11" s="386"/>
      <c r="T11" s="385"/>
      <c r="U11" s="372"/>
      <c r="V11" s="386"/>
      <c r="W11" s="385"/>
      <c r="X11" s="372"/>
      <c r="Y11" s="386"/>
      <c r="Z11" s="385"/>
      <c r="AA11" s="372"/>
      <c r="AB11" s="386"/>
      <c r="AC11" s="385"/>
      <c r="AD11" s="372"/>
      <c r="AE11" s="386"/>
      <c r="AF11" s="385"/>
      <c r="AG11" s="372"/>
      <c r="AH11" s="386"/>
      <c r="AI11" s="385"/>
      <c r="AJ11" s="372"/>
      <c r="AK11" s="386"/>
      <c r="AL11" s="385"/>
      <c r="AM11" s="372"/>
      <c r="AN11" s="386"/>
      <c r="AO11" s="385"/>
      <c r="AP11" s="404"/>
      <c r="AQ11" s="395"/>
      <c r="AR11" s="385"/>
      <c r="AS11" s="372"/>
      <c r="AT11" s="386"/>
      <c r="AU11" s="385"/>
      <c r="AV11" s="372"/>
      <c r="AW11" s="386"/>
      <c r="AX11" s="385"/>
      <c r="AY11" s="372"/>
      <c r="AZ11" s="386"/>
      <c r="BA11" s="385"/>
      <c r="BB11" s="372"/>
      <c r="BC11" s="386"/>
      <c r="BD11" s="385"/>
      <c r="BE11" s="372"/>
      <c r="BF11" s="386"/>
      <c r="BG11" s="385"/>
      <c r="BH11" s="372"/>
      <c r="BI11" s="386"/>
      <c r="BJ11" s="385"/>
      <c r="BK11" s="372"/>
      <c r="BL11" s="386"/>
      <c r="BM11" s="385"/>
      <c r="BN11" s="372"/>
      <c r="BO11" s="386"/>
      <c r="BP11" s="385"/>
      <c r="BQ11" s="372"/>
      <c r="BR11" s="386"/>
      <c r="BS11" s="385"/>
      <c r="BT11" s="372"/>
      <c r="BU11" s="386"/>
      <c r="BV11" s="385"/>
      <c r="BW11" s="372"/>
      <c r="BX11" s="386"/>
      <c r="BY11" s="385"/>
      <c r="BZ11" s="372"/>
      <c r="CA11" s="386"/>
      <c r="CB11" s="385"/>
      <c r="CC11" s="372"/>
      <c r="CD11" s="386"/>
      <c r="CE11" s="385"/>
      <c r="CF11" s="372"/>
      <c r="CG11" s="386"/>
      <c r="CH11" s="385"/>
      <c r="CI11" s="372"/>
      <c r="CJ11" s="386"/>
      <c r="CK11" s="385"/>
      <c r="CL11" s="372"/>
      <c r="CM11" s="386"/>
      <c r="CN11" s="385"/>
      <c r="CO11" s="372"/>
      <c r="CP11" s="386"/>
      <c r="CQ11" s="385"/>
      <c r="CR11" s="372"/>
      <c r="CS11" s="386"/>
      <c r="CT11" s="385"/>
      <c r="CU11" s="372"/>
      <c r="CV11" s="386"/>
      <c r="CW11" s="385"/>
      <c r="CX11" s="372"/>
      <c r="CY11" s="386"/>
      <c r="CZ11" s="385"/>
      <c r="DA11" s="372"/>
      <c r="DB11" s="386"/>
      <c r="DC11" s="385"/>
      <c r="DD11" s="372"/>
      <c r="DE11" s="386"/>
      <c r="DF11" s="385"/>
      <c r="DG11" s="372"/>
      <c r="DH11" s="386"/>
      <c r="DI11" s="385"/>
      <c r="DJ11" s="372"/>
      <c r="DK11" s="386"/>
      <c r="DL11" s="385"/>
      <c r="DM11" s="372"/>
      <c r="DN11" s="386"/>
      <c r="DO11" s="385"/>
      <c r="DP11" s="372"/>
      <c r="DQ11" s="386"/>
      <c r="DR11" s="385"/>
      <c r="DS11" s="372"/>
      <c r="DT11" s="386"/>
      <c r="DU11" s="385"/>
      <c r="DV11" s="372"/>
      <c r="DW11" s="386"/>
      <c r="DX11" s="385"/>
      <c r="DY11" s="372"/>
      <c r="DZ11" s="386"/>
      <c r="EA11" s="385"/>
      <c r="EB11" s="372"/>
      <c r="EC11" s="386"/>
      <c r="ED11" s="385"/>
      <c r="EE11" s="372"/>
      <c r="EF11" s="386"/>
      <c r="EG11" s="385"/>
      <c r="EH11" s="372"/>
      <c r="EI11" s="386"/>
      <c r="EJ11" s="385"/>
      <c r="EK11" s="372"/>
      <c r="EL11" s="386"/>
      <c r="EM11" s="385"/>
      <c r="EN11" s="372"/>
      <c r="EO11" s="386"/>
      <c r="EP11" s="385"/>
      <c r="EQ11" s="372"/>
      <c r="ER11" s="386"/>
      <c r="ES11" s="385"/>
      <c r="ET11" s="372"/>
      <c r="EU11" s="386"/>
      <c r="EV11" s="385"/>
      <c r="EW11" s="372"/>
      <c r="EX11" s="386"/>
      <c r="EY11" s="385"/>
      <c r="EZ11" s="372"/>
      <c r="FA11" s="386"/>
      <c r="FB11" s="385"/>
      <c r="FC11" s="372"/>
      <c r="FD11" s="386"/>
      <c r="FE11" s="385"/>
      <c r="FF11" s="372"/>
      <c r="FG11" s="386"/>
      <c r="FH11" s="385"/>
      <c r="FI11" s="372"/>
      <c r="FJ11" s="386"/>
      <c r="FK11" s="385"/>
      <c r="FL11" s="372"/>
      <c r="FM11" s="386"/>
      <c r="FN11" s="385"/>
      <c r="FO11" s="372"/>
      <c r="FP11" s="386"/>
      <c r="FQ11" s="385"/>
      <c r="FR11" s="372"/>
      <c r="FS11" s="386"/>
      <c r="FT11" s="385"/>
      <c r="FU11" s="372"/>
      <c r="FV11" s="386"/>
      <c r="FW11" s="385"/>
      <c r="FX11" s="372"/>
      <c r="FY11" s="386"/>
      <c r="FZ11" s="385"/>
      <c r="GA11" s="372"/>
      <c r="GB11" s="386"/>
      <c r="GC11" s="385"/>
      <c r="GD11" s="372"/>
      <c r="GE11" s="386"/>
      <c r="GF11" s="385"/>
      <c r="GG11" s="372"/>
      <c r="GH11" s="386"/>
      <c r="GI11" s="385"/>
      <c r="GJ11" s="372"/>
      <c r="GK11" s="386"/>
      <c r="GL11" s="385"/>
      <c r="GM11" s="372"/>
      <c r="GN11" s="386"/>
      <c r="GO11" s="385"/>
      <c r="GP11" s="372"/>
      <c r="GQ11" s="386"/>
      <c r="GR11" s="385"/>
      <c r="GS11" s="372"/>
      <c r="GT11" s="386"/>
      <c r="GU11" s="385"/>
      <c r="GV11" s="372"/>
      <c r="GW11" s="386"/>
      <c r="GX11" s="385"/>
      <c r="GY11" s="372"/>
      <c r="GZ11" s="386"/>
      <c r="HA11" s="385"/>
      <c r="HB11" s="372"/>
      <c r="HC11" s="386"/>
      <c r="HD11" s="385"/>
      <c r="HE11" s="372"/>
      <c r="HF11" s="386"/>
      <c r="HG11" s="385"/>
      <c r="HH11" s="372"/>
      <c r="HI11" s="386"/>
      <c r="HJ11" s="385"/>
      <c r="HK11" s="372"/>
      <c r="HL11" s="386"/>
      <c r="HM11" s="385"/>
      <c r="HN11" s="372"/>
      <c r="HO11" s="386"/>
      <c r="HP11" s="385"/>
      <c r="HQ11" s="372"/>
      <c r="HR11" s="386"/>
      <c r="HS11" s="385"/>
      <c r="HT11" s="372"/>
      <c r="HU11" s="386"/>
      <c r="HV11" s="385"/>
      <c r="HW11" s="372"/>
      <c r="HX11" s="386"/>
      <c r="HY11" s="385"/>
      <c r="HZ11" s="372"/>
      <c r="IA11" s="386"/>
      <c r="IB11" s="385"/>
      <c r="IC11" s="372"/>
      <c r="ID11" s="386"/>
      <c r="IE11" s="385"/>
      <c r="IF11" s="372"/>
      <c r="IG11" s="386"/>
      <c r="IH11" s="385"/>
      <c r="II11" s="372"/>
      <c r="IJ11" s="386"/>
      <c r="IK11" s="385"/>
      <c r="IL11" s="372"/>
      <c r="IM11" s="386"/>
      <c r="IN11" s="385"/>
      <c r="IO11" s="372"/>
      <c r="IP11" s="386"/>
      <c r="IQ11" s="385"/>
      <c r="IR11" s="372"/>
      <c r="IS11" s="386"/>
    </row>
    <row r="12" spans="1:253">
      <c r="A12" s="43">
        <v>5</v>
      </c>
      <c r="B12" s="103">
        <v>8</v>
      </c>
      <c r="C12" s="372" t="s">
        <v>284</v>
      </c>
      <c r="D12" s="104"/>
      <c r="E12" s="103">
        <v>15</v>
      </c>
      <c r="F12" s="372" t="s">
        <v>285</v>
      </c>
      <c r="G12" s="104"/>
      <c r="H12" s="385"/>
      <c r="I12" s="372"/>
      <c r="J12" s="386"/>
      <c r="K12" s="385"/>
      <c r="L12" s="372"/>
      <c r="M12" s="386"/>
      <c r="N12" s="385"/>
      <c r="O12" s="372"/>
      <c r="P12" s="386"/>
      <c r="Q12" s="385"/>
      <c r="R12" s="372"/>
      <c r="S12" s="386"/>
      <c r="T12" s="385"/>
      <c r="U12" s="372"/>
      <c r="V12" s="386"/>
      <c r="W12" s="385"/>
      <c r="X12" s="372"/>
      <c r="Y12" s="386"/>
      <c r="Z12" s="385"/>
      <c r="AA12" s="372"/>
      <c r="AB12" s="386"/>
      <c r="AC12" s="385"/>
      <c r="AD12" s="372"/>
      <c r="AE12" s="386"/>
      <c r="AF12" s="385"/>
      <c r="AG12" s="372"/>
      <c r="AH12" s="386"/>
      <c r="AI12" s="385"/>
      <c r="AJ12" s="372"/>
      <c r="AK12" s="386"/>
      <c r="AL12" s="385"/>
      <c r="AM12" s="372"/>
      <c r="AN12" s="386"/>
      <c r="AO12" s="385"/>
      <c r="AP12" s="404"/>
      <c r="AQ12" s="395"/>
      <c r="AR12" s="385"/>
      <c r="AS12" s="372"/>
      <c r="AT12" s="386"/>
      <c r="AU12" s="385"/>
      <c r="AV12" s="372"/>
      <c r="AW12" s="386"/>
      <c r="AX12" s="385"/>
      <c r="AY12" s="372"/>
      <c r="AZ12" s="386"/>
      <c r="BA12" s="385"/>
      <c r="BB12" s="372"/>
      <c r="BC12" s="386"/>
      <c r="BD12" s="385"/>
      <c r="BE12" s="372"/>
      <c r="BF12" s="386"/>
      <c r="BG12" s="385"/>
      <c r="BH12" s="372"/>
      <c r="BI12" s="386"/>
      <c r="BJ12" s="385"/>
      <c r="BK12" s="372"/>
      <c r="BL12" s="386"/>
      <c r="BM12" s="385"/>
      <c r="BN12" s="372"/>
      <c r="BO12" s="386"/>
      <c r="BP12" s="385"/>
      <c r="BQ12" s="372"/>
      <c r="BR12" s="386"/>
      <c r="BS12" s="385"/>
      <c r="BT12" s="372"/>
      <c r="BU12" s="386"/>
      <c r="BV12" s="385"/>
      <c r="BW12" s="372"/>
      <c r="BX12" s="386"/>
      <c r="BY12" s="385"/>
      <c r="BZ12" s="372"/>
      <c r="CA12" s="386"/>
      <c r="CB12" s="385"/>
      <c r="CC12" s="372"/>
      <c r="CD12" s="386"/>
      <c r="CE12" s="385"/>
      <c r="CF12" s="372"/>
      <c r="CG12" s="386"/>
      <c r="CH12" s="385"/>
      <c r="CI12" s="372"/>
      <c r="CJ12" s="386"/>
      <c r="CK12" s="385"/>
      <c r="CL12" s="372"/>
      <c r="CM12" s="386"/>
      <c r="CN12" s="385"/>
      <c r="CO12" s="372"/>
      <c r="CP12" s="386"/>
      <c r="CQ12" s="385"/>
      <c r="CR12" s="372"/>
      <c r="CS12" s="386"/>
      <c r="CT12" s="385"/>
      <c r="CU12" s="372"/>
      <c r="CV12" s="386"/>
      <c r="CW12" s="385"/>
      <c r="CX12" s="372"/>
      <c r="CY12" s="386"/>
      <c r="CZ12" s="385"/>
      <c r="DA12" s="372"/>
      <c r="DB12" s="386"/>
      <c r="DC12" s="385"/>
      <c r="DD12" s="372"/>
      <c r="DE12" s="386"/>
      <c r="DF12" s="385"/>
      <c r="DG12" s="372"/>
      <c r="DH12" s="386"/>
      <c r="DI12" s="385"/>
      <c r="DJ12" s="372"/>
      <c r="DK12" s="386"/>
      <c r="DL12" s="385"/>
      <c r="DM12" s="372"/>
      <c r="DN12" s="386"/>
      <c r="DO12" s="385"/>
      <c r="DP12" s="372"/>
      <c r="DQ12" s="386"/>
      <c r="DR12" s="385"/>
      <c r="DS12" s="372"/>
      <c r="DT12" s="386"/>
      <c r="DU12" s="385"/>
      <c r="DV12" s="372"/>
      <c r="DW12" s="386"/>
      <c r="DX12" s="385"/>
      <c r="DY12" s="372"/>
      <c r="DZ12" s="386"/>
      <c r="EA12" s="385"/>
      <c r="EB12" s="372"/>
      <c r="EC12" s="386"/>
      <c r="ED12" s="385"/>
      <c r="EE12" s="372"/>
      <c r="EF12" s="386"/>
      <c r="EG12" s="385"/>
      <c r="EH12" s="372"/>
      <c r="EI12" s="386"/>
      <c r="EJ12" s="385"/>
      <c r="EK12" s="372"/>
      <c r="EL12" s="386"/>
      <c r="EM12" s="385"/>
      <c r="EN12" s="372"/>
      <c r="EO12" s="386"/>
      <c r="EP12" s="385"/>
      <c r="EQ12" s="372"/>
      <c r="ER12" s="386"/>
      <c r="ES12" s="385"/>
      <c r="ET12" s="372"/>
      <c r="EU12" s="386"/>
      <c r="EV12" s="385"/>
      <c r="EW12" s="372"/>
      <c r="EX12" s="386"/>
      <c r="EY12" s="385"/>
      <c r="EZ12" s="372"/>
      <c r="FA12" s="386"/>
      <c r="FB12" s="385"/>
      <c r="FC12" s="372"/>
      <c r="FD12" s="386"/>
      <c r="FE12" s="385"/>
      <c r="FF12" s="372"/>
      <c r="FG12" s="386"/>
      <c r="FH12" s="385"/>
      <c r="FI12" s="372"/>
      <c r="FJ12" s="386"/>
      <c r="FK12" s="385"/>
      <c r="FL12" s="372"/>
      <c r="FM12" s="386"/>
      <c r="FN12" s="385"/>
      <c r="FO12" s="372"/>
      <c r="FP12" s="386"/>
      <c r="FQ12" s="385"/>
      <c r="FR12" s="372"/>
      <c r="FS12" s="386"/>
      <c r="FT12" s="385"/>
      <c r="FU12" s="372"/>
      <c r="FV12" s="386"/>
      <c r="FW12" s="385"/>
      <c r="FX12" s="372"/>
      <c r="FY12" s="386"/>
      <c r="FZ12" s="385"/>
      <c r="GA12" s="372"/>
      <c r="GB12" s="386"/>
      <c r="GC12" s="385"/>
      <c r="GD12" s="372"/>
      <c r="GE12" s="386"/>
      <c r="GF12" s="385"/>
      <c r="GG12" s="372"/>
      <c r="GH12" s="386"/>
      <c r="GI12" s="385"/>
      <c r="GJ12" s="372"/>
      <c r="GK12" s="386"/>
      <c r="GL12" s="385"/>
      <c r="GM12" s="372"/>
      <c r="GN12" s="386"/>
      <c r="GO12" s="385"/>
      <c r="GP12" s="372"/>
      <c r="GQ12" s="386"/>
      <c r="GR12" s="385"/>
      <c r="GS12" s="372"/>
      <c r="GT12" s="386"/>
      <c r="GU12" s="385"/>
      <c r="GV12" s="372"/>
      <c r="GW12" s="386"/>
      <c r="GX12" s="385"/>
      <c r="GY12" s="372"/>
      <c r="GZ12" s="386"/>
      <c r="HA12" s="385"/>
      <c r="HB12" s="372"/>
      <c r="HC12" s="386"/>
      <c r="HD12" s="385"/>
      <c r="HE12" s="372"/>
      <c r="HF12" s="386"/>
      <c r="HG12" s="385"/>
      <c r="HH12" s="372"/>
      <c r="HI12" s="386"/>
      <c r="HJ12" s="385"/>
      <c r="HK12" s="372"/>
      <c r="HL12" s="386"/>
      <c r="HM12" s="385"/>
      <c r="HN12" s="372"/>
      <c r="HO12" s="386"/>
      <c r="HP12" s="385"/>
      <c r="HQ12" s="372"/>
      <c r="HR12" s="386"/>
      <c r="HS12" s="385"/>
      <c r="HT12" s="372"/>
      <c r="HU12" s="386"/>
      <c r="HV12" s="385"/>
      <c r="HW12" s="372"/>
      <c r="HX12" s="386"/>
      <c r="HY12" s="385"/>
      <c r="HZ12" s="372"/>
      <c r="IA12" s="386"/>
      <c r="IB12" s="385"/>
      <c r="IC12" s="372"/>
      <c r="ID12" s="386"/>
      <c r="IE12" s="385"/>
      <c r="IF12" s="372"/>
      <c r="IG12" s="386"/>
      <c r="IH12" s="385"/>
      <c r="II12" s="372"/>
      <c r="IJ12" s="386"/>
      <c r="IK12" s="385"/>
      <c r="IL12" s="372"/>
      <c r="IM12" s="386"/>
      <c r="IN12" s="385"/>
      <c r="IO12" s="372"/>
      <c r="IP12" s="386"/>
      <c r="IQ12" s="385"/>
      <c r="IR12" s="372"/>
      <c r="IS12" s="386"/>
    </row>
    <row r="13" spans="1:253">
      <c r="A13" s="43">
        <v>6</v>
      </c>
      <c r="B13" s="103">
        <v>9</v>
      </c>
      <c r="C13" s="372" t="s">
        <v>286</v>
      </c>
      <c r="D13" s="104"/>
      <c r="E13" s="103">
        <v>20</v>
      </c>
      <c r="F13" s="372" t="s">
        <v>287</v>
      </c>
      <c r="G13" s="104"/>
      <c r="H13" s="385"/>
      <c r="I13" s="372"/>
      <c r="J13" s="386"/>
      <c r="K13" s="385"/>
      <c r="L13" s="372"/>
      <c r="M13" s="386"/>
      <c r="N13" s="385"/>
      <c r="O13" s="372"/>
      <c r="P13" s="386"/>
      <c r="Q13" s="385"/>
      <c r="R13" s="372"/>
      <c r="S13" s="386"/>
      <c r="T13" s="385"/>
      <c r="U13" s="372"/>
      <c r="V13" s="386"/>
      <c r="W13" s="385"/>
      <c r="X13" s="372"/>
      <c r="Y13" s="386"/>
      <c r="Z13" s="385"/>
      <c r="AA13" s="372"/>
      <c r="AB13" s="386"/>
      <c r="AC13" s="385"/>
      <c r="AD13" s="372"/>
      <c r="AE13" s="386"/>
      <c r="AF13" s="385"/>
      <c r="AG13" s="372"/>
      <c r="AH13" s="386"/>
      <c r="AI13" s="385"/>
      <c r="AJ13" s="372"/>
      <c r="AK13" s="386"/>
      <c r="AL13" s="385"/>
      <c r="AM13" s="372"/>
      <c r="AN13" s="386"/>
      <c r="AO13" s="385"/>
      <c r="AP13" s="404"/>
      <c r="AQ13" s="395"/>
      <c r="AR13" s="385"/>
      <c r="AS13" s="372"/>
      <c r="AT13" s="386"/>
      <c r="AU13" s="385"/>
      <c r="AV13" s="372"/>
      <c r="AW13" s="386"/>
      <c r="AX13" s="385"/>
      <c r="AY13" s="372"/>
      <c r="AZ13" s="386"/>
      <c r="BA13" s="385"/>
      <c r="BB13" s="372"/>
      <c r="BC13" s="386"/>
      <c r="BD13" s="385"/>
      <c r="BE13" s="372"/>
      <c r="BF13" s="386"/>
      <c r="BG13" s="385"/>
      <c r="BH13" s="372"/>
      <c r="BI13" s="386"/>
      <c r="BJ13" s="385"/>
      <c r="BK13" s="372"/>
      <c r="BL13" s="386"/>
      <c r="BM13" s="385"/>
      <c r="BN13" s="372"/>
      <c r="BO13" s="386"/>
      <c r="BP13" s="385"/>
      <c r="BQ13" s="372"/>
      <c r="BR13" s="386"/>
      <c r="BS13" s="385"/>
      <c r="BT13" s="372"/>
      <c r="BU13" s="386"/>
      <c r="BV13" s="385"/>
      <c r="BW13" s="372"/>
      <c r="BX13" s="386"/>
      <c r="BY13" s="385"/>
      <c r="BZ13" s="372"/>
      <c r="CA13" s="386"/>
      <c r="CB13" s="385"/>
      <c r="CC13" s="372"/>
      <c r="CD13" s="386"/>
      <c r="CE13" s="385"/>
      <c r="CF13" s="372"/>
      <c r="CG13" s="386"/>
      <c r="CH13" s="385"/>
      <c r="CI13" s="372"/>
      <c r="CJ13" s="386"/>
      <c r="CK13" s="385"/>
      <c r="CL13" s="372"/>
      <c r="CM13" s="386"/>
      <c r="CN13" s="385"/>
      <c r="CO13" s="372"/>
      <c r="CP13" s="386"/>
      <c r="CQ13" s="385"/>
      <c r="CR13" s="372"/>
      <c r="CS13" s="386"/>
      <c r="CT13" s="385"/>
      <c r="CU13" s="372"/>
      <c r="CV13" s="386"/>
      <c r="CW13" s="385"/>
      <c r="CX13" s="372"/>
      <c r="CY13" s="386"/>
      <c r="CZ13" s="385"/>
      <c r="DA13" s="372"/>
      <c r="DB13" s="386"/>
      <c r="DC13" s="385"/>
      <c r="DD13" s="372"/>
      <c r="DE13" s="386"/>
      <c r="DF13" s="385"/>
      <c r="DG13" s="372"/>
      <c r="DH13" s="386"/>
      <c r="DI13" s="385"/>
      <c r="DJ13" s="372"/>
      <c r="DK13" s="386"/>
      <c r="DL13" s="385"/>
      <c r="DM13" s="372"/>
      <c r="DN13" s="386"/>
      <c r="DO13" s="385"/>
      <c r="DP13" s="372"/>
      <c r="DQ13" s="386"/>
      <c r="DR13" s="385"/>
      <c r="DS13" s="372"/>
      <c r="DT13" s="386"/>
      <c r="DU13" s="385"/>
      <c r="DV13" s="372"/>
      <c r="DW13" s="386"/>
      <c r="DX13" s="385"/>
      <c r="DY13" s="372"/>
      <c r="DZ13" s="386"/>
      <c r="EA13" s="385"/>
      <c r="EB13" s="372"/>
      <c r="EC13" s="386"/>
      <c r="ED13" s="385"/>
      <c r="EE13" s="372"/>
      <c r="EF13" s="386"/>
      <c r="EG13" s="385"/>
      <c r="EH13" s="372"/>
      <c r="EI13" s="386"/>
      <c r="EJ13" s="385"/>
      <c r="EK13" s="372"/>
      <c r="EL13" s="386"/>
      <c r="EM13" s="385"/>
      <c r="EN13" s="372"/>
      <c r="EO13" s="386"/>
      <c r="EP13" s="385"/>
      <c r="EQ13" s="372"/>
      <c r="ER13" s="386"/>
      <c r="ES13" s="385"/>
      <c r="ET13" s="372"/>
      <c r="EU13" s="386"/>
      <c r="EV13" s="385"/>
      <c r="EW13" s="372"/>
      <c r="EX13" s="386"/>
      <c r="EY13" s="385"/>
      <c r="EZ13" s="372"/>
      <c r="FA13" s="386"/>
      <c r="FB13" s="385"/>
      <c r="FC13" s="372"/>
      <c r="FD13" s="386"/>
      <c r="FE13" s="385"/>
      <c r="FF13" s="372"/>
      <c r="FG13" s="386"/>
      <c r="FH13" s="385"/>
      <c r="FI13" s="372"/>
      <c r="FJ13" s="386"/>
      <c r="FK13" s="385"/>
      <c r="FL13" s="372"/>
      <c r="FM13" s="386"/>
      <c r="FN13" s="385"/>
      <c r="FO13" s="372"/>
      <c r="FP13" s="386"/>
      <c r="FQ13" s="385"/>
      <c r="FR13" s="372"/>
      <c r="FS13" s="386"/>
      <c r="FT13" s="385"/>
      <c r="FU13" s="372"/>
      <c r="FV13" s="386"/>
      <c r="FW13" s="385"/>
      <c r="FX13" s="372"/>
      <c r="FY13" s="386"/>
      <c r="FZ13" s="385"/>
      <c r="GA13" s="372"/>
      <c r="GB13" s="386"/>
      <c r="GC13" s="385"/>
      <c r="GD13" s="372"/>
      <c r="GE13" s="386"/>
      <c r="GF13" s="385"/>
      <c r="GG13" s="372"/>
      <c r="GH13" s="386"/>
      <c r="GI13" s="385"/>
      <c r="GJ13" s="372"/>
      <c r="GK13" s="386"/>
      <c r="GL13" s="385"/>
      <c r="GM13" s="372"/>
      <c r="GN13" s="386"/>
      <c r="GO13" s="385"/>
      <c r="GP13" s="372"/>
      <c r="GQ13" s="386"/>
      <c r="GR13" s="385"/>
      <c r="GS13" s="372"/>
      <c r="GT13" s="386"/>
      <c r="GU13" s="385"/>
      <c r="GV13" s="372"/>
      <c r="GW13" s="386"/>
      <c r="GX13" s="385"/>
      <c r="GY13" s="372"/>
      <c r="GZ13" s="386"/>
      <c r="HA13" s="385"/>
      <c r="HB13" s="372"/>
      <c r="HC13" s="386"/>
      <c r="HD13" s="385"/>
      <c r="HE13" s="372"/>
      <c r="HF13" s="386"/>
      <c r="HG13" s="385"/>
      <c r="HH13" s="372"/>
      <c r="HI13" s="386"/>
      <c r="HJ13" s="385"/>
      <c r="HK13" s="372"/>
      <c r="HL13" s="386"/>
      <c r="HM13" s="385"/>
      <c r="HN13" s="372"/>
      <c r="HO13" s="386"/>
      <c r="HP13" s="385"/>
      <c r="HQ13" s="372"/>
      <c r="HR13" s="386"/>
      <c r="HS13" s="385"/>
      <c r="HT13" s="372"/>
      <c r="HU13" s="386"/>
      <c r="HV13" s="385"/>
      <c r="HW13" s="372"/>
      <c r="HX13" s="386"/>
      <c r="HY13" s="385"/>
      <c r="HZ13" s="372"/>
      <c r="IA13" s="386"/>
      <c r="IB13" s="385"/>
      <c r="IC13" s="372"/>
      <c r="ID13" s="386"/>
      <c r="IE13" s="385"/>
      <c r="IF13" s="372"/>
      <c r="IG13" s="386"/>
      <c r="IH13" s="385"/>
      <c r="II13" s="372"/>
      <c r="IJ13" s="386"/>
      <c r="IK13" s="385"/>
      <c r="IL13" s="372"/>
      <c r="IM13" s="386"/>
      <c r="IN13" s="385"/>
      <c r="IO13" s="372"/>
      <c r="IP13" s="386"/>
      <c r="IQ13" s="385"/>
      <c r="IR13" s="372"/>
      <c r="IS13" s="386"/>
    </row>
    <row r="14" spans="1:253">
      <c r="A14" s="43">
        <v>7</v>
      </c>
      <c r="B14" s="103">
        <v>10</v>
      </c>
      <c r="C14" s="372" t="s">
        <v>288</v>
      </c>
      <c r="D14" s="104"/>
      <c r="E14" s="103">
        <v>23</v>
      </c>
      <c r="F14" s="372" t="s">
        <v>289</v>
      </c>
      <c r="G14" s="104"/>
      <c r="H14" s="385"/>
      <c r="I14" s="372"/>
      <c r="J14" s="386"/>
      <c r="K14" s="385"/>
      <c r="L14" s="372"/>
      <c r="M14" s="386"/>
      <c r="N14" s="385"/>
      <c r="O14" s="372"/>
      <c r="P14" s="386"/>
      <c r="Q14" s="385"/>
      <c r="R14" s="372"/>
      <c r="S14" s="386"/>
      <c r="T14" s="385"/>
      <c r="U14" s="372"/>
      <c r="V14" s="386"/>
      <c r="W14" s="385"/>
      <c r="X14" s="372"/>
      <c r="Y14" s="386"/>
      <c r="Z14" s="385"/>
      <c r="AA14" s="372"/>
      <c r="AB14" s="386"/>
      <c r="AC14" s="385"/>
      <c r="AD14" s="372"/>
      <c r="AE14" s="386"/>
      <c r="AF14" s="385"/>
      <c r="AG14" s="372"/>
      <c r="AH14" s="386"/>
      <c r="AI14" s="385"/>
      <c r="AJ14" s="372"/>
      <c r="AK14" s="386"/>
      <c r="AL14" s="385"/>
      <c r="AM14" s="372"/>
      <c r="AN14" s="386"/>
      <c r="AO14" s="385"/>
      <c r="AP14" s="404"/>
      <c r="AQ14" s="395"/>
      <c r="AR14" s="385"/>
      <c r="AS14" s="372"/>
      <c r="AT14" s="386"/>
      <c r="AU14" s="385"/>
      <c r="AV14" s="372"/>
      <c r="AW14" s="386"/>
      <c r="AX14" s="385"/>
      <c r="AY14" s="372"/>
      <c r="AZ14" s="386"/>
      <c r="BA14" s="385"/>
      <c r="BB14" s="372"/>
      <c r="BC14" s="386"/>
      <c r="BD14" s="385"/>
      <c r="BE14" s="372"/>
      <c r="BF14" s="386"/>
      <c r="BG14" s="385"/>
      <c r="BH14" s="372"/>
      <c r="BI14" s="386"/>
      <c r="BJ14" s="385"/>
      <c r="BK14" s="372"/>
      <c r="BL14" s="386"/>
      <c r="BM14" s="385"/>
      <c r="BN14" s="372"/>
      <c r="BO14" s="386"/>
      <c r="BP14" s="385"/>
      <c r="BQ14" s="372"/>
      <c r="BR14" s="386"/>
      <c r="BS14" s="385"/>
      <c r="BT14" s="372"/>
      <c r="BU14" s="386"/>
      <c r="BV14" s="385"/>
      <c r="BW14" s="372"/>
      <c r="BX14" s="386"/>
      <c r="BY14" s="385"/>
      <c r="BZ14" s="372"/>
      <c r="CA14" s="386"/>
      <c r="CB14" s="385"/>
      <c r="CC14" s="372"/>
      <c r="CD14" s="386"/>
      <c r="CE14" s="385"/>
      <c r="CF14" s="372"/>
      <c r="CG14" s="386"/>
      <c r="CH14" s="385"/>
      <c r="CI14" s="372"/>
      <c r="CJ14" s="386"/>
      <c r="CK14" s="385"/>
      <c r="CL14" s="372"/>
      <c r="CM14" s="386"/>
      <c r="CN14" s="385"/>
      <c r="CO14" s="372"/>
      <c r="CP14" s="386"/>
      <c r="CQ14" s="385"/>
      <c r="CR14" s="372"/>
      <c r="CS14" s="386"/>
      <c r="CT14" s="385"/>
      <c r="CU14" s="372"/>
      <c r="CV14" s="386"/>
      <c r="CW14" s="385"/>
      <c r="CX14" s="372"/>
      <c r="CY14" s="386"/>
      <c r="CZ14" s="385"/>
      <c r="DA14" s="372"/>
      <c r="DB14" s="386"/>
      <c r="DC14" s="385"/>
      <c r="DD14" s="372"/>
      <c r="DE14" s="386"/>
      <c r="DF14" s="385"/>
      <c r="DG14" s="372"/>
      <c r="DH14" s="386"/>
      <c r="DI14" s="385"/>
      <c r="DJ14" s="372"/>
      <c r="DK14" s="386"/>
      <c r="DL14" s="385"/>
      <c r="DM14" s="372"/>
      <c r="DN14" s="386"/>
      <c r="DO14" s="385"/>
      <c r="DP14" s="372"/>
      <c r="DQ14" s="386"/>
      <c r="DR14" s="385"/>
      <c r="DS14" s="372"/>
      <c r="DT14" s="386"/>
      <c r="DU14" s="385"/>
      <c r="DV14" s="372"/>
      <c r="DW14" s="386"/>
      <c r="DX14" s="385"/>
      <c r="DY14" s="372"/>
      <c r="DZ14" s="386"/>
      <c r="EA14" s="385"/>
      <c r="EB14" s="372"/>
      <c r="EC14" s="386"/>
      <c r="ED14" s="385"/>
      <c r="EE14" s="372"/>
      <c r="EF14" s="386"/>
      <c r="EG14" s="385"/>
      <c r="EH14" s="372"/>
      <c r="EI14" s="386"/>
      <c r="EJ14" s="385"/>
      <c r="EK14" s="372"/>
      <c r="EL14" s="386"/>
      <c r="EM14" s="385"/>
      <c r="EN14" s="372"/>
      <c r="EO14" s="386"/>
      <c r="EP14" s="385"/>
      <c r="EQ14" s="372"/>
      <c r="ER14" s="386"/>
      <c r="ES14" s="385"/>
      <c r="ET14" s="372"/>
      <c r="EU14" s="386"/>
      <c r="EV14" s="385"/>
      <c r="EW14" s="372"/>
      <c r="EX14" s="386"/>
      <c r="EY14" s="385"/>
      <c r="EZ14" s="372"/>
      <c r="FA14" s="386"/>
      <c r="FB14" s="385"/>
      <c r="FC14" s="372"/>
      <c r="FD14" s="386"/>
      <c r="FE14" s="385"/>
      <c r="FF14" s="372"/>
      <c r="FG14" s="386"/>
      <c r="FH14" s="385"/>
      <c r="FI14" s="372"/>
      <c r="FJ14" s="386"/>
      <c r="FK14" s="385"/>
      <c r="FL14" s="372"/>
      <c r="FM14" s="386"/>
      <c r="FN14" s="385"/>
      <c r="FO14" s="372"/>
      <c r="FP14" s="386"/>
      <c r="FQ14" s="385"/>
      <c r="FR14" s="372"/>
      <c r="FS14" s="386"/>
      <c r="FT14" s="385"/>
      <c r="FU14" s="372"/>
      <c r="FV14" s="386"/>
      <c r="FW14" s="385"/>
      <c r="FX14" s="372"/>
      <c r="FY14" s="386"/>
      <c r="FZ14" s="385"/>
      <c r="GA14" s="372"/>
      <c r="GB14" s="386"/>
      <c r="GC14" s="385"/>
      <c r="GD14" s="372"/>
      <c r="GE14" s="386"/>
      <c r="GF14" s="385"/>
      <c r="GG14" s="372"/>
      <c r="GH14" s="386"/>
      <c r="GI14" s="385"/>
      <c r="GJ14" s="372"/>
      <c r="GK14" s="386"/>
      <c r="GL14" s="385"/>
      <c r="GM14" s="372"/>
      <c r="GN14" s="386"/>
      <c r="GO14" s="385"/>
      <c r="GP14" s="372"/>
      <c r="GQ14" s="386"/>
      <c r="GR14" s="385"/>
      <c r="GS14" s="372"/>
      <c r="GT14" s="386"/>
      <c r="GU14" s="385"/>
      <c r="GV14" s="372"/>
      <c r="GW14" s="386"/>
      <c r="GX14" s="385"/>
      <c r="GY14" s="372"/>
      <c r="GZ14" s="386"/>
      <c r="HA14" s="385"/>
      <c r="HB14" s="372"/>
      <c r="HC14" s="386"/>
      <c r="HD14" s="385"/>
      <c r="HE14" s="372"/>
      <c r="HF14" s="386"/>
      <c r="HG14" s="385"/>
      <c r="HH14" s="372"/>
      <c r="HI14" s="386"/>
      <c r="HJ14" s="385"/>
      <c r="HK14" s="372"/>
      <c r="HL14" s="386"/>
      <c r="HM14" s="385"/>
      <c r="HN14" s="372"/>
      <c r="HO14" s="386"/>
      <c r="HP14" s="385"/>
      <c r="HQ14" s="372"/>
      <c r="HR14" s="386"/>
      <c r="HS14" s="385"/>
      <c r="HT14" s="372"/>
      <c r="HU14" s="386"/>
      <c r="HV14" s="385"/>
      <c r="HW14" s="372"/>
      <c r="HX14" s="386"/>
      <c r="HY14" s="385"/>
      <c r="HZ14" s="372"/>
      <c r="IA14" s="386"/>
      <c r="IB14" s="385"/>
      <c r="IC14" s="372"/>
      <c r="ID14" s="386"/>
      <c r="IE14" s="385"/>
      <c r="IF14" s="372"/>
      <c r="IG14" s="386"/>
      <c r="IH14" s="385"/>
      <c r="II14" s="372"/>
      <c r="IJ14" s="386"/>
      <c r="IK14" s="385"/>
      <c r="IL14" s="372"/>
      <c r="IM14" s="386"/>
      <c r="IN14" s="385"/>
      <c r="IO14" s="372"/>
      <c r="IP14" s="386"/>
      <c r="IQ14" s="385"/>
      <c r="IR14" s="372"/>
      <c r="IS14" s="386"/>
    </row>
    <row r="15" spans="1:253">
      <c r="A15" s="43">
        <v>8</v>
      </c>
      <c r="B15" s="103">
        <v>11</v>
      </c>
      <c r="C15" s="372" t="s">
        <v>290</v>
      </c>
      <c r="D15" s="104"/>
      <c r="E15" s="103">
        <v>31</v>
      </c>
      <c r="F15" s="372" t="s">
        <v>291</v>
      </c>
      <c r="G15" s="104"/>
      <c r="H15" s="385"/>
      <c r="I15" s="372"/>
      <c r="J15" s="386"/>
      <c r="K15" s="385"/>
      <c r="L15" s="372"/>
      <c r="M15" s="386"/>
      <c r="N15" s="385"/>
      <c r="O15" s="372"/>
      <c r="P15" s="386"/>
      <c r="Q15" s="385"/>
      <c r="R15" s="372"/>
      <c r="S15" s="386"/>
      <c r="T15" s="385"/>
      <c r="U15" s="372"/>
      <c r="V15" s="386"/>
      <c r="W15" s="385"/>
      <c r="X15" s="372"/>
      <c r="Y15" s="386"/>
      <c r="Z15" s="385"/>
      <c r="AA15" s="372"/>
      <c r="AB15" s="386"/>
      <c r="AC15" s="385"/>
      <c r="AD15" s="372"/>
      <c r="AE15" s="386"/>
      <c r="AF15" s="385"/>
      <c r="AG15" s="372"/>
      <c r="AH15" s="386"/>
      <c r="AI15" s="385"/>
      <c r="AJ15" s="372"/>
      <c r="AK15" s="386"/>
      <c r="AL15" s="385"/>
      <c r="AM15" s="372"/>
      <c r="AN15" s="386"/>
      <c r="AO15" s="385"/>
      <c r="AP15" s="404"/>
      <c r="AQ15" s="395"/>
      <c r="AR15" s="385"/>
      <c r="AS15" s="372"/>
      <c r="AT15" s="386"/>
      <c r="AU15" s="385"/>
      <c r="AV15" s="372"/>
      <c r="AW15" s="386"/>
      <c r="AX15" s="385"/>
      <c r="AY15" s="372"/>
      <c r="AZ15" s="386"/>
      <c r="BA15" s="385"/>
      <c r="BB15" s="372"/>
      <c r="BC15" s="386"/>
      <c r="BD15" s="385"/>
      <c r="BE15" s="372"/>
      <c r="BF15" s="386"/>
      <c r="BG15" s="385"/>
      <c r="BH15" s="372"/>
      <c r="BI15" s="386"/>
      <c r="BJ15" s="385"/>
      <c r="BK15" s="372"/>
      <c r="BL15" s="386"/>
      <c r="BM15" s="385"/>
      <c r="BN15" s="372"/>
      <c r="BO15" s="386"/>
      <c r="BP15" s="385"/>
      <c r="BQ15" s="372"/>
      <c r="BR15" s="386"/>
      <c r="BS15" s="385"/>
      <c r="BT15" s="372"/>
      <c r="BU15" s="386"/>
      <c r="BV15" s="385"/>
      <c r="BW15" s="372"/>
      <c r="BX15" s="386"/>
      <c r="BY15" s="385"/>
      <c r="BZ15" s="372"/>
      <c r="CA15" s="386"/>
      <c r="CB15" s="385"/>
      <c r="CC15" s="372"/>
      <c r="CD15" s="386"/>
      <c r="CE15" s="385"/>
      <c r="CF15" s="372"/>
      <c r="CG15" s="386"/>
      <c r="CH15" s="385"/>
      <c r="CI15" s="372"/>
      <c r="CJ15" s="386"/>
      <c r="CK15" s="385"/>
      <c r="CL15" s="372"/>
      <c r="CM15" s="386"/>
      <c r="CN15" s="385"/>
      <c r="CO15" s="372"/>
      <c r="CP15" s="386"/>
      <c r="CQ15" s="385"/>
      <c r="CR15" s="372"/>
      <c r="CS15" s="386"/>
      <c r="CT15" s="385"/>
      <c r="CU15" s="372"/>
      <c r="CV15" s="386"/>
      <c r="CW15" s="385"/>
      <c r="CX15" s="372"/>
      <c r="CY15" s="386"/>
      <c r="CZ15" s="385"/>
      <c r="DA15" s="372"/>
      <c r="DB15" s="386"/>
      <c r="DC15" s="385"/>
      <c r="DD15" s="372"/>
      <c r="DE15" s="386"/>
      <c r="DF15" s="385"/>
      <c r="DG15" s="372"/>
      <c r="DH15" s="386"/>
      <c r="DI15" s="385"/>
      <c r="DJ15" s="372"/>
      <c r="DK15" s="386"/>
      <c r="DL15" s="385"/>
      <c r="DM15" s="372"/>
      <c r="DN15" s="386"/>
      <c r="DO15" s="385"/>
      <c r="DP15" s="372"/>
      <c r="DQ15" s="386"/>
      <c r="DR15" s="385"/>
      <c r="DS15" s="372"/>
      <c r="DT15" s="386"/>
      <c r="DU15" s="385"/>
      <c r="DV15" s="372"/>
      <c r="DW15" s="386"/>
      <c r="DX15" s="385"/>
      <c r="DY15" s="372"/>
      <c r="DZ15" s="386"/>
      <c r="EA15" s="385"/>
      <c r="EB15" s="372"/>
      <c r="EC15" s="386"/>
      <c r="ED15" s="385"/>
      <c r="EE15" s="372"/>
      <c r="EF15" s="386"/>
      <c r="EG15" s="385"/>
      <c r="EH15" s="372"/>
      <c r="EI15" s="386"/>
      <c r="EJ15" s="385"/>
      <c r="EK15" s="372"/>
      <c r="EL15" s="386"/>
      <c r="EM15" s="385"/>
      <c r="EN15" s="372"/>
      <c r="EO15" s="386"/>
      <c r="EP15" s="385"/>
      <c r="EQ15" s="372"/>
      <c r="ER15" s="386"/>
      <c r="ES15" s="385"/>
      <c r="ET15" s="372"/>
      <c r="EU15" s="386"/>
      <c r="EV15" s="385"/>
      <c r="EW15" s="372"/>
      <c r="EX15" s="386"/>
      <c r="EY15" s="385"/>
      <c r="EZ15" s="372"/>
      <c r="FA15" s="386"/>
      <c r="FB15" s="385"/>
      <c r="FC15" s="372"/>
      <c r="FD15" s="386"/>
      <c r="FE15" s="385"/>
      <c r="FF15" s="372"/>
      <c r="FG15" s="386"/>
      <c r="FH15" s="385"/>
      <c r="FI15" s="372"/>
      <c r="FJ15" s="386"/>
      <c r="FK15" s="385"/>
      <c r="FL15" s="372"/>
      <c r="FM15" s="386"/>
      <c r="FN15" s="385"/>
      <c r="FO15" s="372"/>
      <c r="FP15" s="386"/>
      <c r="FQ15" s="385"/>
      <c r="FR15" s="372"/>
      <c r="FS15" s="386"/>
      <c r="FT15" s="385"/>
      <c r="FU15" s="372"/>
      <c r="FV15" s="386"/>
      <c r="FW15" s="385"/>
      <c r="FX15" s="372"/>
      <c r="FY15" s="386"/>
      <c r="FZ15" s="385"/>
      <c r="GA15" s="372"/>
      <c r="GB15" s="386"/>
      <c r="GC15" s="385"/>
      <c r="GD15" s="372"/>
      <c r="GE15" s="386"/>
      <c r="GF15" s="385"/>
      <c r="GG15" s="372"/>
      <c r="GH15" s="386"/>
      <c r="GI15" s="385"/>
      <c r="GJ15" s="372"/>
      <c r="GK15" s="386"/>
      <c r="GL15" s="385"/>
      <c r="GM15" s="372"/>
      <c r="GN15" s="386"/>
      <c r="GO15" s="385"/>
      <c r="GP15" s="372"/>
      <c r="GQ15" s="386"/>
      <c r="GR15" s="385"/>
      <c r="GS15" s="372"/>
      <c r="GT15" s="386"/>
      <c r="GU15" s="385"/>
      <c r="GV15" s="372"/>
      <c r="GW15" s="386"/>
      <c r="GX15" s="385"/>
      <c r="GY15" s="372"/>
      <c r="GZ15" s="386"/>
      <c r="HA15" s="385"/>
      <c r="HB15" s="372"/>
      <c r="HC15" s="386"/>
      <c r="HD15" s="385"/>
      <c r="HE15" s="372"/>
      <c r="HF15" s="386"/>
      <c r="HG15" s="385"/>
      <c r="HH15" s="372"/>
      <c r="HI15" s="386"/>
      <c r="HJ15" s="385"/>
      <c r="HK15" s="372"/>
      <c r="HL15" s="386"/>
      <c r="HM15" s="385"/>
      <c r="HN15" s="372"/>
      <c r="HO15" s="386"/>
      <c r="HP15" s="385"/>
      <c r="HQ15" s="372"/>
      <c r="HR15" s="386"/>
      <c r="HS15" s="385"/>
      <c r="HT15" s="372"/>
      <c r="HU15" s="386"/>
      <c r="HV15" s="385"/>
      <c r="HW15" s="372"/>
      <c r="HX15" s="386"/>
      <c r="HY15" s="385"/>
      <c r="HZ15" s="372"/>
      <c r="IA15" s="386"/>
      <c r="IB15" s="385"/>
      <c r="IC15" s="372"/>
      <c r="ID15" s="386"/>
      <c r="IE15" s="385"/>
      <c r="IF15" s="372"/>
      <c r="IG15" s="386"/>
      <c r="IH15" s="385"/>
      <c r="II15" s="372"/>
      <c r="IJ15" s="386"/>
      <c r="IK15" s="385"/>
      <c r="IL15" s="372"/>
      <c r="IM15" s="386"/>
      <c r="IN15" s="385"/>
      <c r="IO15" s="372"/>
      <c r="IP15" s="386"/>
      <c r="IQ15" s="385"/>
      <c r="IR15" s="372"/>
      <c r="IS15" s="386"/>
    </row>
    <row r="16" spans="1:253">
      <c r="A16" s="43">
        <v>9</v>
      </c>
      <c r="B16" s="103">
        <v>12</v>
      </c>
      <c r="C16" s="372" t="s">
        <v>292</v>
      </c>
      <c r="D16" s="104"/>
      <c r="E16" s="103">
        <v>33</v>
      </c>
      <c r="F16" s="372" t="s">
        <v>293</v>
      </c>
      <c r="G16" s="104"/>
      <c r="H16" s="385"/>
      <c r="I16" s="372"/>
      <c r="J16" s="386"/>
      <c r="K16" s="385"/>
      <c r="L16" s="372"/>
      <c r="M16" s="386"/>
      <c r="N16" s="385"/>
      <c r="O16" s="372"/>
      <c r="P16" s="386"/>
      <c r="Q16" s="385"/>
      <c r="R16" s="372"/>
      <c r="S16" s="386"/>
      <c r="T16" s="385"/>
      <c r="U16" s="372"/>
      <c r="V16" s="386"/>
      <c r="W16" s="385"/>
      <c r="X16" s="372"/>
      <c r="Y16" s="386"/>
      <c r="Z16" s="385"/>
      <c r="AA16" s="372"/>
      <c r="AB16" s="386"/>
      <c r="AC16" s="385"/>
      <c r="AD16" s="372"/>
      <c r="AE16" s="386"/>
      <c r="AF16" s="385"/>
      <c r="AG16" s="372"/>
      <c r="AH16" s="386"/>
      <c r="AI16" s="385"/>
      <c r="AJ16" s="372"/>
      <c r="AK16" s="386"/>
      <c r="AL16" s="385"/>
      <c r="AM16" s="372"/>
      <c r="AN16" s="386"/>
      <c r="AO16" s="385"/>
      <c r="AP16" s="404"/>
      <c r="AQ16" s="395"/>
      <c r="AR16" s="385"/>
      <c r="AS16" s="372"/>
      <c r="AT16" s="386"/>
      <c r="AU16" s="385"/>
      <c r="AV16" s="372"/>
      <c r="AW16" s="386"/>
      <c r="AX16" s="385"/>
      <c r="AY16" s="372"/>
      <c r="AZ16" s="386"/>
      <c r="BA16" s="385"/>
      <c r="BB16" s="372"/>
      <c r="BC16" s="386"/>
      <c r="BD16" s="385"/>
      <c r="BE16" s="372"/>
      <c r="BF16" s="386"/>
      <c r="BG16" s="385"/>
      <c r="BH16" s="372"/>
      <c r="BI16" s="386"/>
      <c r="BJ16" s="385"/>
      <c r="BK16" s="372"/>
      <c r="BL16" s="386"/>
      <c r="BM16" s="385"/>
      <c r="BN16" s="372"/>
      <c r="BO16" s="386"/>
      <c r="BP16" s="385"/>
      <c r="BQ16" s="372"/>
      <c r="BR16" s="386"/>
      <c r="BS16" s="385"/>
      <c r="BT16" s="372"/>
      <c r="BU16" s="386"/>
      <c r="BV16" s="385"/>
      <c r="BW16" s="372"/>
      <c r="BX16" s="386"/>
      <c r="BY16" s="385"/>
      <c r="BZ16" s="372"/>
      <c r="CA16" s="386"/>
      <c r="CB16" s="385"/>
      <c r="CC16" s="372"/>
      <c r="CD16" s="386"/>
      <c r="CE16" s="385"/>
      <c r="CF16" s="372"/>
      <c r="CG16" s="386"/>
      <c r="CH16" s="385"/>
      <c r="CI16" s="372"/>
      <c r="CJ16" s="386"/>
      <c r="CK16" s="385"/>
      <c r="CL16" s="372"/>
      <c r="CM16" s="386"/>
      <c r="CN16" s="385"/>
      <c r="CO16" s="372"/>
      <c r="CP16" s="386"/>
      <c r="CQ16" s="385"/>
      <c r="CR16" s="372"/>
      <c r="CS16" s="386"/>
      <c r="CT16" s="385"/>
      <c r="CU16" s="372"/>
      <c r="CV16" s="386"/>
      <c r="CW16" s="385"/>
      <c r="CX16" s="372"/>
      <c r="CY16" s="386"/>
      <c r="CZ16" s="385"/>
      <c r="DA16" s="372"/>
      <c r="DB16" s="386"/>
      <c r="DC16" s="385"/>
      <c r="DD16" s="372"/>
      <c r="DE16" s="386"/>
      <c r="DF16" s="385"/>
      <c r="DG16" s="372"/>
      <c r="DH16" s="386"/>
      <c r="DI16" s="385"/>
      <c r="DJ16" s="372"/>
      <c r="DK16" s="386"/>
      <c r="DL16" s="385"/>
      <c r="DM16" s="372"/>
      <c r="DN16" s="386"/>
      <c r="DO16" s="385"/>
      <c r="DP16" s="372"/>
      <c r="DQ16" s="386"/>
      <c r="DR16" s="385"/>
      <c r="DS16" s="372"/>
      <c r="DT16" s="386"/>
      <c r="DU16" s="385"/>
      <c r="DV16" s="372"/>
      <c r="DW16" s="386"/>
      <c r="DX16" s="385"/>
      <c r="DY16" s="372"/>
      <c r="DZ16" s="386"/>
      <c r="EA16" s="385"/>
      <c r="EB16" s="372"/>
      <c r="EC16" s="386"/>
      <c r="ED16" s="385"/>
      <c r="EE16" s="372"/>
      <c r="EF16" s="386"/>
      <c r="EG16" s="385"/>
      <c r="EH16" s="372"/>
      <c r="EI16" s="386"/>
      <c r="EJ16" s="385"/>
      <c r="EK16" s="372"/>
      <c r="EL16" s="386"/>
      <c r="EM16" s="385"/>
      <c r="EN16" s="372"/>
      <c r="EO16" s="386"/>
      <c r="EP16" s="385"/>
      <c r="EQ16" s="372"/>
      <c r="ER16" s="386"/>
      <c r="ES16" s="385"/>
      <c r="ET16" s="372"/>
      <c r="EU16" s="386"/>
      <c r="EV16" s="385"/>
      <c r="EW16" s="372"/>
      <c r="EX16" s="386"/>
      <c r="EY16" s="385"/>
      <c r="EZ16" s="372"/>
      <c r="FA16" s="386"/>
      <c r="FB16" s="385"/>
      <c r="FC16" s="372"/>
      <c r="FD16" s="386"/>
      <c r="FE16" s="385"/>
      <c r="FF16" s="372"/>
      <c r="FG16" s="386"/>
      <c r="FH16" s="385"/>
      <c r="FI16" s="372"/>
      <c r="FJ16" s="386"/>
      <c r="FK16" s="385"/>
      <c r="FL16" s="372"/>
      <c r="FM16" s="386"/>
      <c r="FN16" s="385"/>
      <c r="FO16" s="372"/>
      <c r="FP16" s="386"/>
      <c r="FQ16" s="385"/>
      <c r="FR16" s="372"/>
      <c r="FS16" s="386"/>
      <c r="FT16" s="385"/>
      <c r="FU16" s="372"/>
      <c r="FV16" s="386"/>
      <c r="FW16" s="385"/>
      <c r="FX16" s="372"/>
      <c r="FY16" s="386"/>
      <c r="FZ16" s="385"/>
      <c r="GA16" s="372"/>
      <c r="GB16" s="386"/>
      <c r="GC16" s="385"/>
      <c r="GD16" s="372"/>
      <c r="GE16" s="386"/>
      <c r="GF16" s="385"/>
      <c r="GG16" s="372"/>
      <c r="GH16" s="386"/>
      <c r="GI16" s="385"/>
      <c r="GJ16" s="372"/>
      <c r="GK16" s="386"/>
      <c r="GL16" s="385"/>
      <c r="GM16" s="372"/>
      <c r="GN16" s="386"/>
      <c r="GO16" s="385"/>
      <c r="GP16" s="372"/>
      <c r="GQ16" s="386"/>
      <c r="GR16" s="385"/>
      <c r="GS16" s="372"/>
      <c r="GT16" s="386"/>
      <c r="GU16" s="385"/>
      <c r="GV16" s="372"/>
      <c r="GW16" s="386"/>
      <c r="GX16" s="385"/>
      <c r="GY16" s="372"/>
      <c r="GZ16" s="386"/>
      <c r="HA16" s="385"/>
      <c r="HB16" s="372"/>
      <c r="HC16" s="386"/>
      <c r="HD16" s="385"/>
      <c r="HE16" s="372"/>
      <c r="HF16" s="386"/>
      <c r="HG16" s="385"/>
      <c r="HH16" s="372"/>
      <c r="HI16" s="386"/>
      <c r="HJ16" s="385"/>
      <c r="HK16" s="372"/>
      <c r="HL16" s="386"/>
      <c r="HM16" s="385"/>
      <c r="HN16" s="372"/>
      <c r="HO16" s="386"/>
      <c r="HP16" s="385"/>
      <c r="HQ16" s="372"/>
      <c r="HR16" s="386"/>
      <c r="HS16" s="385"/>
      <c r="HT16" s="372"/>
      <c r="HU16" s="386"/>
      <c r="HV16" s="385"/>
      <c r="HW16" s="372"/>
      <c r="HX16" s="386"/>
      <c r="HY16" s="385"/>
      <c r="HZ16" s="372"/>
      <c r="IA16" s="386"/>
      <c r="IB16" s="385"/>
      <c r="IC16" s="372"/>
      <c r="ID16" s="386"/>
      <c r="IE16" s="385"/>
      <c r="IF16" s="372"/>
      <c r="IG16" s="386"/>
      <c r="IH16" s="385"/>
      <c r="II16" s="372"/>
      <c r="IJ16" s="386"/>
      <c r="IK16" s="385"/>
      <c r="IL16" s="372"/>
      <c r="IM16" s="386"/>
      <c r="IN16" s="385"/>
      <c r="IO16" s="372"/>
      <c r="IP16" s="386"/>
      <c r="IQ16" s="385"/>
      <c r="IR16" s="372"/>
      <c r="IS16" s="386"/>
    </row>
    <row r="17" spans="1:253">
      <c r="A17" s="43">
        <v>10</v>
      </c>
      <c r="B17" s="103">
        <v>13</v>
      </c>
      <c r="C17" s="372" t="s">
        <v>294</v>
      </c>
      <c r="D17" s="104"/>
      <c r="E17" s="103">
        <v>47</v>
      </c>
      <c r="F17" s="372" t="s">
        <v>295</v>
      </c>
      <c r="G17" s="104"/>
      <c r="H17" s="385"/>
      <c r="I17" s="372"/>
      <c r="J17" s="386"/>
      <c r="K17" s="385"/>
      <c r="L17" s="372"/>
      <c r="M17" s="386"/>
      <c r="N17" s="385"/>
      <c r="O17" s="372"/>
      <c r="P17" s="386"/>
      <c r="Q17" s="385"/>
      <c r="R17" s="372"/>
      <c r="S17" s="386"/>
      <c r="T17" s="385"/>
      <c r="U17" s="372"/>
      <c r="V17" s="386"/>
      <c r="W17" s="385"/>
      <c r="X17" s="372"/>
      <c r="Y17" s="386"/>
      <c r="Z17" s="385"/>
      <c r="AA17" s="372"/>
      <c r="AB17" s="386"/>
      <c r="AC17" s="385"/>
      <c r="AD17" s="372"/>
      <c r="AE17" s="386"/>
      <c r="AF17" s="385"/>
      <c r="AG17" s="372"/>
      <c r="AH17" s="386"/>
      <c r="AI17" s="385"/>
      <c r="AJ17" s="372"/>
      <c r="AK17" s="386"/>
      <c r="AL17" s="385"/>
      <c r="AM17" s="372"/>
      <c r="AN17" s="386"/>
      <c r="AO17" s="385"/>
      <c r="AP17" s="404"/>
      <c r="AQ17" s="395"/>
      <c r="AR17" s="385"/>
      <c r="AS17" s="372"/>
      <c r="AT17" s="386"/>
      <c r="AU17" s="385"/>
      <c r="AV17" s="372"/>
      <c r="AW17" s="386"/>
      <c r="AX17" s="385"/>
      <c r="AY17" s="372"/>
      <c r="AZ17" s="386"/>
      <c r="BA17" s="385"/>
      <c r="BB17" s="372"/>
      <c r="BC17" s="386"/>
      <c r="BD17" s="385"/>
      <c r="BE17" s="372"/>
      <c r="BF17" s="386"/>
      <c r="BG17" s="385"/>
      <c r="BH17" s="372"/>
      <c r="BI17" s="386"/>
      <c r="BJ17" s="385"/>
      <c r="BK17" s="372"/>
      <c r="BL17" s="386"/>
      <c r="BM17" s="385"/>
      <c r="BN17" s="372"/>
      <c r="BO17" s="386"/>
      <c r="BP17" s="385"/>
      <c r="BQ17" s="372"/>
      <c r="BR17" s="386"/>
      <c r="BS17" s="385"/>
      <c r="BT17" s="372"/>
      <c r="BU17" s="386"/>
      <c r="BV17" s="385"/>
      <c r="BW17" s="372"/>
      <c r="BX17" s="386"/>
      <c r="BY17" s="385"/>
      <c r="BZ17" s="372"/>
      <c r="CA17" s="386"/>
      <c r="CB17" s="385"/>
      <c r="CC17" s="372"/>
      <c r="CD17" s="386"/>
      <c r="CE17" s="385"/>
      <c r="CF17" s="372"/>
      <c r="CG17" s="386"/>
      <c r="CH17" s="385"/>
      <c r="CI17" s="372"/>
      <c r="CJ17" s="386"/>
      <c r="CK17" s="385"/>
      <c r="CL17" s="372"/>
      <c r="CM17" s="386"/>
      <c r="CN17" s="385"/>
      <c r="CO17" s="372"/>
      <c r="CP17" s="386"/>
      <c r="CQ17" s="385"/>
      <c r="CR17" s="372"/>
      <c r="CS17" s="386"/>
      <c r="CT17" s="385"/>
      <c r="CU17" s="372"/>
      <c r="CV17" s="386"/>
      <c r="CW17" s="385"/>
      <c r="CX17" s="372"/>
      <c r="CY17" s="386"/>
      <c r="CZ17" s="385"/>
      <c r="DA17" s="372"/>
      <c r="DB17" s="386"/>
      <c r="DC17" s="385"/>
      <c r="DD17" s="372"/>
      <c r="DE17" s="386"/>
      <c r="DF17" s="385"/>
      <c r="DG17" s="372"/>
      <c r="DH17" s="386"/>
      <c r="DI17" s="385"/>
      <c r="DJ17" s="372"/>
      <c r="DK17" s="386"/>
      <c r="DL17" s="385"/>
      <c r="DM17" s="372"/>
      <c r="DN17" s="386"/>
      <c r="DO17" s="385"/>
      <c r="DP17" s="372"/>
      <c r="DQ17" s="386"/>
      <c r="DR17" s="385"/>
      <c r="DS17" s="372"/>
      <c r="DT17" s="386"/>
      <c r="DU17" s="385"/>
      <c r="DV17" s="372"/>
      <c r="DW17" s="386"/>
      <c r="DX17" s="385"/>
      <c r="DY17" s="372"/>
      <c r="DZ17" s="386"/>
      <c r="EA17" s="385"/>
      <c r="EB17" s="372"/>
      <c r="EC17" s="386"/>
      <c r="ED17" s="385"/>
      <c r="EE17" s="372"/>
      <c r="EF17" s="386"/>
      <c r="EG17" s="385"/>
      <c r="EH17" s="372"/>
      <c r="EI17" s="386"/>
      <c r="EJ17" s="385"/>
      <c r="EK17" s="372"/>
      <c r="EL17" s="386"/>
      <c r="EM17" s="385"/>
      <c r="EN17" s="372"/>
      <c r="EO17" s="386"/>
      <c r="EP17" s="385"/>
      <c r="EQ17" s="372"/>
      <c r="ER17" s="386"/>
      <c r="ES17" s="385"/>
      <c r="ET17" s="372"/>
      <c r="EU17" s="386"/>
      <c r="EV17" s="385"/>
      <c r="EW17" s="372"/>
      <c r="EX17" s="386"/>
      <c r="EY17" s="385"/>
      <c r="EZ17" s="372"/>
      <c r="FA17" s="386"/>
      <c r="FB17" s="385"/>
      <c r="FC17" s="372"/>
      <c r="FD17" s="386"/>
      <c r="FE17" s="385"/>
      <c r="FF17" s="372"/>
      <c r="FG17" s="386"/>
      <c r="FH17" s="385"/>
      <c r="FI17" s="372"/>
      <c r="FJ17" s="386"/>
      <c r="FK17" s="385"/>
      <c r="FL17" s="372"/>
      <c r="FM17" s="386"/>
      <c r="FN17" s="385"/>
      <c r="FO17" s="372"/>
      <c r="FP17" s="386"/>
      <c r="FQ17" s="385"/>
      <c r="FR17" s="372"/>
      <c r="FS17" s="386"/>
      <c r="FT17" s="385"/>
      <c r="FU17" s="372"/>
      <c r="FV17" s="386"/>
      <c r="FW17" s="385"/>
      <c r="FX17" s="372"/>
      <c r="FY17" s="386"/>
      <c r="FZ17" s="385"/>
      <c r="GA17" s="372"/>
      <c r="GB17" s="386"/>
      <c r="GC17" s="385"/>
      <c r="GD17" s="372"/>
      <c r="GE17" s="386"/>
      <c r="GF17" s="385"/>
      <c r="GG17" s="372"/>
      <c r="GH17" s="386"/>
      <c r="GI17" s="385"/>
      <c r="GJ17" s="372"/>
      <c r="GK17" s="386"/>
      <c r="GL17" s="385"/>
      <c r="GM17" s="372"/>
      <c r="GN17" s="386"/>
      <c r="GO17" s="385"/>
      <c r="GP17" s="372"/>
      <c r="GQ17" s="386"/>
      <c r="GR17" s="385"/>
      <c r="GS17" s="372"/>
      <c r="GT17" s="386"/>
      <c r="GU17" s="385"/>
      <c r="GV17" s="372"/>
      <c r="GW17" s="386"/>
      <c r="GX17" s="385"/>
      <c r="GY17" s="372"/>
      <c r="GZ17" s="386"/>
      <c r="HA17" s="385"/>
      <c r="HB17" s="372"/>
      <c r="HC17" s="386"/>
      <c r="HD17" s="385"/>
      <c r="HE17" s="372"/>
      <c r="HF17" s="386"/>
      <c r="HG17" s="385"/>
      <c r="HH17" s="372"/>
      <c r="HI17" s="386"/>
      <c r="HJ17" s="385"/>
      <c r="HK17" s="372"/>
      <c r="HL17" s="386"/>
      <c r="HM17" s="385"/>
      <c r="HN17" s="372"/>
      <c r="HO17" s="386"/>
      <c r="HP17" s="385"/>
      <c r="HQ17" s="372"/>
      <c r="HR17" s="386"/>
      <c r="HS17" s="385"/>
      <c r="HT17" s="372"/>
      <c r="HU17" s="386"/>
      <c r="HV17" s="385"/>
      <c r="HW17" s="372"/>
      <c r="HX17" s="386"/>
      <c r="HY17" s="385"/>
      <c r="HZ17" s="372"/>
      <c r="IA17" s="386"/>
      <c r="IB17" s="385"/>
      <c r="IC17" s="372"/>
      <c r="ID17" s="386"/>
      <c r="IE17" s="385"/>
      <c r="IF17" s="372"/>
      <c r="IG17" s="386"/>
      <c r="IH17" s="385"/>
      <c r="II17" s="372"/>
      <c r="IJ17" s="386"/>
      <c r="IK17" s="385"/>
      <c r="IL17" s="372"/>
      <c r="IM17" s="386"/>
      <c r="IN17" s="385"/>
      <c r="IO17" s="372"/>
      <c r="IP17" s="386"/>
      <c r="IQ17" s="385"/>
      <c r="IR17" s="372"/>
      <c r="IS17" s="386"/>
    </row>
    <row r="18" spans="1:253">
      <c r="A18" s="43">
        <v>11</v>
      </c>
      <c r="B18" s="103">
        <v>14</v>
      </c>
      <c r="C18" s="372" t="s">
        <v>296</v>
      </c>
      <c r="D18" s="104"/>
      <c r="E18" s="103">
        <v>48</v>
      </c>
      <c r="F18" s="372" t="s">
        <v>297</v>
      </c>
      <c r="G18" s="104"/>
      <c r="H18" s="385"/>
      <c r="I18" s="372"/>
      <c r="J18" s="386"/>
      <c r="K18" s="385"/>
      <c r="L18" s="372"/>
      <c r="M18" s="386"/>
      <c r="N18" s="385"/>
      <c r="O18" s="372"/>
      <c r="P18" s="386"/>
      <c r="Q18" s="385"/>
      <c r="R18" s="372"/>
      <c r="S18" s="386"/>
      <c r="T18" s="385"/>
      <c r="U18" s="372"/>
      <c r="V18" s="386"/>
      <c r="W18" s="385"/>
      <c r="X18" s="372"/>
      <c r="Y18" s="386"/>
      <c r="Z18" s="385"/>
      <c r="AA18" s="372"/>
      <c r="AB18" s="386"/>
      <c r="AC18" s="385"/>
      <c r="AD18" s="372"/>
      <c r="AE18" s="386"/>
      <c r="AF18" s="385"/>
      <c r="AG18" s="372"/>
      <c r="AH18" s="386"/>
      <c r="AI18" s="385"/>
      <c r="AJ18" s="372"/>
      <c r="AK18" s="386"/>
      <c r="AL18" s="385"/>
      <c r="AM18" s="372"/>
      <c r="AN18" s="386"/>
      <c r="AO18" s="385"/>
      <c r="AP18" s="404"/>
      <c r="AQ18" s="395"/>
      <c r="AR18" s="385"/>
      <c r="AS18" s="372"/>
      <c r="AT18" s="386"/>
      <c r="AU18" s="385"/>
      <c r="AV18" s="372"/>
      <c r="AW18" s="386"/>
      <c r="AX18" s="385"/>
      <c r="AY18" s="372"/>
      <c r="AZ18" s="386"/>
      <c r="BA18" s="385"/>
      <c r="BB18" s="372"/>
      <c r="BC18" s="386"/>
      <c r="BD18" s="385"/>
      <c r="BE18" s="372"/>
      <c r="BF18" s="386"/>
      <c r="BG18" s="385"/>
      <c r="BH18" s="372"/>
      <c r="BI18" s="386"/>
      <c r="BJ18" s="385"/>
      <c r="BK18" s="372"/>
      <c r="BL18" s="386"/>
      <c r="BM18" s="385"/>
      <c r="BN18" s="372"/>
      <c r="BO18" s="386"/>
      <c r="BP18" s="385"/>
      <c r="BQ18" s="372"/>
      <c r="BR18" s="386"/>
      <c r="BS18" s="385"/>
      <c r="BT18" s="372"/>
      <c r="BU18" s="386"/>
      <c r="BV18" s="385"/>
      <c r="BW18" s="372"/>
      <c r="BX18" s="386"/>
      <c r="BY18" s="385"/>
      <c r="BZ18" s="372"/>
      <c r="CA18" s="386"/>
      <c r="CB18" s="385"/>
      <c r="CC18" s="372"/>
      <c r="CD18" s="386"/>
      <c r="CE18" s="385"/>
      <c r="CF18" s="372"/>
      <c r="CG18" s="386"/>
      <c r="CH18" s="385"/>
      <c r="CI18" s="372"/>
      <c r="CJ18" s="386"/>
      <c r="CK18" s="385"/>
      <c r="CL18" s="372"/>
      <c r="CM18" s="386"/>
      <c r="CN18" s="385"/>
      <c r="CO18" s="372"/>
      <c r="CP18" s="386"/>
      <c r="CQ18" s="385"/>
      <c r="CR18" s="372"/>
      <c r="CS18" s="386"/>
      <c r="CT18" s="385"/>
      <c r="CU18" s="372"/>
      <c r="CV18" s="386"/>
      <c r="CW18" s="385"/>
      <c r="CX18" s="372"/>
      <c r="CY18" s="386"/>
      <c r="CZ18" s="385"/>
      <c r="DA18" s="372"/>
      <c r="DB18" s="386"/>
      <c r="DC18" s="385"/>
      <c r="DD18" s="372"/>
      <c r="DE18" s="386"/>
      <c r="DF18" s="385"/>
      <c r="DG18" s="372"/>
      <c r="DH18" s="386"/>
      <c r="DI18" s="385"/>
      <c r="DJ18" s="372"/>
      <c r="DK18" s="386"/>
      <c r="DL18" s="385"/>
      <c r="DM18" s="372"/>
      <c r="DN18" s="386"/>
      <c r="DO18" s="385"/>
      <c r="DP18" s="372"/>
      <c r="DQ18" s="386"/>
      <c r="DR18" s="385"/>
      <c r="DS18" s="372"/>
      <c r="DT18" s="386"/>
      <c r="DU18" s="385"/>
      <c r="DV18" s="372"/>
      <c r="DW18" s="386"/>
      <c r="DX18" s="385"/>
      <c r="DY18" s="372"/>
      <c r="DZ18" s="386"/>
      <c r="EA18" s="385"/>
      <c r="EB18" s="372"/>
      <c r="EC18" s="386"/>
      <c r="ED18" s="385"/>
      <c r="EE18" s="372"/>
      <c r="EF18" s="386"/>
      <c r="EG18" s="385"/>
      <c r="EH18" s="372"/>
      <c r="EI18" s="386"/>
      <c r="EJ18" s="385"/>
      <c r="EK18" s="372"/>
      <c r="EL18" s="386"/>
      <c r="EM18" s="385"/>
      <c r="EN18" s="372"/>
      <c r="EO18" s="386"/>
      <c r="EP18" s="385"/>
      <c r="EQ18" s="372"/>
      <c r="ER18" s="386"/>
      <c r="ES18" s="385"/>
      <c r="ET18" s="372"/>
      <c r="EU18" s="386"/>
      <c r="EV18" s="385"/>
      <c r="EW18" s="372"/>
      <c r="EX18" s="386"/>
      <c r="EY18" s="385"/>
      <c r="EZ18" s="372"/>
      <c r="FA18" s="386"/>
      <c r="FB18" s="385"/>
      <c r="FC18" s="372"/>
      <c r="FD18" s="386"/>
      <c r="FE18" s="385"/>
      <c r="FF18" s="372"/>
      <c r="FG18" s="386"/>
      <c r="FH18" s="385"/>
      <c r="FI18" s="372"/>
      <c r="FJ18" s="386"/>
      <c r="FK18" s="385"/>
      <c r="FL18" s="372"/>
      <c r="FM18" s="386"/>
      <c r="FN18" s="385"/>
      <c r="FO18" s="372"/>
      <c r="FP18" s="386"/>
      <c r="FQ18" s="385"/>
      <c r="FR18" s="372"/>
      <c r="FS18" s="386"/>
      <c r="FT18" s="385"/>
      <c r="FU18" s="372"/>
      <c r="FV18" s="386"/>
      <c r="FW18" s="385"/>
      <c r="FX18" s="372"/>
      <c r="FY18" s="386"/>
      <c r="FZ18" s="385"/>
      <c r="GA18" s="372"/>
      <c r="GB18" s="386"/>
      <c r="GC18" s="385"/>
      <c r="GD18" s="372"/>
      <c r="GE18" s="386"/>
      <c r="GF18" s="385"/>
      <c r="GG18" s="372"/>
      <c r="GH18" s="386"/>
      <c r="GI18" s="385"/>
      <c r="GJ18" s="372"/>
      <c r="GK18" s="386"/>
      <c r="GL18" s="385"/>
      <c r="GM18" s="372"/>
      <c r="GN18" s="386"/>
      <c r="GO18" s="385"/>
      <c r="GP18" s="372"/>
      <c r="GQ18" s="386"/>
      <c r="GR18" s="385"/>
      <c r="GS18" s="372"/>
      <c r="GT18" s="386"/>
      <c r="GU18" s="385"/>
      <c r="GV18" s="372"/>
      <c r="GW18" s="386"/>
      <c r="GX18" s="385"/>
      <c r="GY18" s="372"/>
      <c r="GZ18" s="386"/>
      <c r="HA18" s="385"/>
      <c r="HB18" s="372"/>
      <c r="HC18" s="386"/>
      <c r="HD18" s="385"/>
      <c r="HE18" s="372"/>
      <c r="HF18" s="386"/>
      <c r="HG18" s="385"/>
      <c r="HH18" s="372"/>
      <c r="HI18" s="386"/>
      <c r="HJ18" s="385"/>
      <c r="HK18" s="372"/>
      <c r="HL18" s="386"/>
      <c r="HM18" s="385"/>
      <c r="HN18" s="372"/>
      <c r="HO18" s="386"/>
      <c r="HP18" s="385"/>
      <c r="HQ18" s="372"/>
      <c r="HR18" s="386"/>
      <c r="HS18" s="385"/>
      <c r="HT18" s="372"/>
      <c r="HU18" s="386"/>
      <c r="HV18" s="385"/>
      <c r="HW18" s="372"/>
      <c r="HX18" s="386"/>
      <c r="HY18" s="385"/>
      <c r="HZ18" s="372"/>
      <c r="IA18" s="386"/>
      <c r="IB18" s="385"/>
      <c r="IC18" s="372"/>
      <c r="ID18" s="386"/>
      <c r="IE18" s="385"/>
      <c r="IF18" s="372"/>
      <c r="IG18" s="386"/>
      <c r="IH18" s="385"/>
      <c r="II18" s="372"/>
      <c r="IJ18" s="386"/>
      <c r="IK18" s="385"/>
      <c r="IL18" s="372"/>
      <c r="IM18" s="386"/>
      <c r="IN18" s="385"/>
      <c r="IO18" s="372"/>
      <c r="IP18" s="386"/>
      <c r="IQ18" s="385"/>
      <c r="IR18" s="372"/>
      <c r="IS18" s="386"/>
    </row>
    <row r="19" spans="1:253">
      <c r="A19" s="43">
        <v>12</v>
      </c>
      <c r="B19" s="103">
        <v>15</v>
      </c>
      <c r="C19" s="372" t="s">
        <v>298</v>
      </c>
      <c r="D19" s="104"/>
      <c r="E19" s="103">
        <v>50</v>
      </c>
      <c r="F19" s="372" t="s">
        <v>299</v>
      </c>
      <c r="G19" s="104"/>
      <c r="H19" s="385"/>
      <c r="I19" s="372"/>
      <c r="J19" s="386"/>
      <c r="K19" s="385"/>
      <c r="L19" s="372"/>
      <c r="M19" s="386"/>
      <c r="N19" s="385"/>
      <c r="O19" s="372"/>
      <c r="P19" s="386"/>
      <c r="Q19" s="385"/>
      <c r="R19" s="372"/>
      <c r="S19" s="386"/>
      <c r="T19" s="385"/>
      <c r="U19" s="372"/>
      <c r="V19" s="386"/>
      <c r="W19" s="385"/>
      <c r="X19" s="372"/>
      <c r="Y19" s="386"/>
      <c r="Z19" s="385"/>
      <c r="AA19" s="372"/>
      <c r="AB19" s="386"/>
      <c r="AC19" s="385"/>
      <c r="AD19" s="372"/>
      <c r="AE19" s="386"/>
      <c r="AF19" s="385"/>
      <c r="AG19" s="372"/>
      <c r="AH19" s="386"/>
      <c r="AI19" s="385"/>
      <c r="AJ19" s="372"/>
      <c r="AK19" s="386"/>
      <c r="AL19" s="385"/>
      <c r="AM19" s="372"/>
      <c r="AN19" s="386"/>
      <c r="AO19" s="385"/>
      <c r="AP19" s="404"/>
      <c r="AQ19" s="395"/>
      <c r="AR19" s="385"/>
      <c r="AS19" s="372"/>
      <c r="AT19" s="386"/>
      <c r="AU19" s="385"/>
      <c r="AV19" s="372"/>
      <c r="AW19" s="386"/>
      <c r="AX19" s="385"/>
      <c r="AY19" s="372"/>
      <c r="AZ19" s="386"/>
      <c r="BA19" s="385"/>
      <c r="BB19" s="372"/>
      <c r="BC19" s="386"/>
      <c r="BD19" s="385"/>
      <c r="BE19" s="372"/>
      <c r="BF19" s="386"/>
      <c r="BG19" s="385"/>
      <c r="BH19" s="372"/>
      <c r="BI19" s="386"/>
      <c r="BJ19" s="385"/>
      <c r="BK19" s="372"/>
      <c r="BL19" s="386"/>
      <c r="BM19" s="385"/>
      <c r="BN19" s="372"/>
      <c r="BO19" s="386"/>
      <c r="BP19" s="385"/>
      <c r="BQ19" s="372"/>
      <c r="BR19" s="386"/>
      <c r="BS19" s="385"/>
      <c r="BT19" s="372"/>
      <c r="BU19" s="386"/>
      <c r="BV19" s="385"/>
      <c r="BW19" s="372"/>
      <c r="BX19" s="386"/>
      <c r="BY19" s="385"/>
      <c r="BZ19" s="372"/>
      <c r="CA19" s="386"/>
      <c r="CB19" s="385"/>
      <c r="CC19" s="372"/>
      <c r="CD19" s="386"/>
      <c r="CE19" s="385"/>
      <c r="CF19" s="372"/>
      <c r="CG19" s="386"/>
      <c r="CH19" s="385"/>
      <c r="CI19" s="372"/>
      <c r="CJ19" s="386"/>
      <c r="CK19" s="385"/>
      <c r="CL19" s="372"/>
      <c r="CM19" s="386"/>
      <c r="CN19" s="385"/>
      <c r="CO19" s="372"/>
      <c r="CP19" s="386"/>
      <c r="CQ19" s="385"/>
      <c r="CR19" s="372"/>
      <c r="CS19" s="386"/>
      <c r="CT19" s="385"/>
      <c r="CU19" s="372"/>
      <c r="CV19" s="386"/>
      <c r="CW19" s="385"/>
      <c r="CX19" s="372"/>
      <c r="CY19" s="386"/>
      <c r="CZ19" s="385"/>
      <c r="DA19" s="372"/>
      <c r="DB19" s="386"/>
      <c r="DC19" s="385"/>
      <c r="DD19" s="372"/>
      <c r="DE19" s="386"/>
      <c r="DF19" s="385"/>
      <c r="DG19" s="372"/>
      <c r="DH19" s="386"/>
      <c r="DI19" s="385"/>
      <c r="DJ19" s="372"/>
      <c r="DK19" s="386"/>
      <c r="DL19" s="385"/>
      <c r="DM19" s="372"/>
      <c r="DN19" s="386"/>
      <c r="DO19" s="385"/>
      <c r="DP19" s="372"/>
      <c r="DQ19" s="386"/>
      <c r="DR19" s="385"/>
      <c r="DS19" s="372"/>
      <c r="DT19" s="386"/>
      <c r="DU19" s="385"/>
      <c r="DV19" s="372"/>
      <c r="DW19" s="386"/>
      <c r="DX19" s="385"/>
      <c r="DY19" s="372"/>
      <c r="DZ19" s="386"/>
      <c r="EA19" s="385"/>
      <c r="EB19" s="372"/>
      <c r="EC19" s="386"/>
      <c r="ED19" s="385"/>
      <c r="EE19" s="372"/>
      <c r="EF19" s="386"/>
      <c r="EG19" s="385"/>
      <c r="EH19" s="372"/>
      <c r="EI19" s="386"/>
      <c r="EJ19" s="385"/>
      <c r="EK19" s="372"/>
      <c r="EL19" s="386"/>
      <c r="EM19" s="385"/>
      <c r="EN19" s="372"/>
      <c r="EO19" s="386"/>
      <c r="EP19" s="385"/>
      <c r="EQ19" s="372"/>
      <c r="ER19" s="386"/>
      <c r="ES19" s="385"/>
      <c r="ET19" s="372"/>
      <c r="EU19" s="386"/>
      <c r="EV19" s="385"/>
      <c r="EW19" s="372"/>
      <c r="EX19" s="386"/>
      <c r="EY19" s="385"/>
      <c r="EZ19" s="372"/>
      <c r="FA19" s="386"/>
      <c r="FB19" s="385"/>
      <c r="FC19" s="372"/>
      <c r="FD19" s="386"/>
      <c r="FE19" s="385"/>
      <c r="FF19" s="372"/>
      <c r="FG19" s="386"/>
      <c r="FH19" s="385"/>
      <c r="FI19" s="372"/>
      <c r="FJ19" s="386"/>
      <c r="FK19" s="385"/>
      <c r="FL19" s="372"/>
      <c r="FM19" s="386"/>
      <c r="FN19" s="385"/>
      <c r="FO19" s="372"/>
      <c r="FP19" s="386"/>
      <c r="FQ19" s="385"/>
      <c r="FR19" s="372"/>
      <c r="FS19" s="386"/>
      <c r="FT19" s="385"/>
      <c r="FU19" s="372"/>
      <c r="FV19" s="386"/>
      <c r="FW19" s="385"/>
      <c r="FX19" s="372"/>
      <c r="FY19" s="386"/>
      <c r="FZ19" s="385"/>
      <c r="GA19" s="372"/>
      <c r="GB19" s="386"/>
      <c r="GC19" s="385"/>
      <c r="GD19" s="372"/>
      <c r="GE19" s="386"/>
      <c r="GF19" s="385"/>
      <c r="GG19" s="372"/>
      <c r="GH19" s="386"/>
      <c r="GI19" s="385"/>
      <c r="GJ19" s="372"/>
      <c r="GK19" s="386"/>
      <c r="GL19" s="385"/>
      <c r="GM19" s="372"/>
      <c r="GN19" s="386"/>
      <c r="GO19" s="385"/>
      <c r="GP19" s="372"/>
      <c r="GQ19" s="386"/>
      <c r="GR19" s="385"/>
      <c r="GS19" s="372"/>
      <c r="GT19" s="386"/>
      <c r="GU19" s="385"/>
      <c r="GV19" s="372"/>
      <c r="GW19" s="386"/>
      <c r="GX19" s="385"/>
      <c r="GY19" s="372"/>
      <c r="GZ19" s="386"/>
      <c r="HA19" s="385"/>
      <c r="HB19" s="372"/>
      <c r="HC19" s="386"/>
      <c r="HD19" s="385"/>
      <c r="HE19" s="372"/>
      <c r="HF19" s="386"/>
      <c r="HG19" s="385"/>
      <c r="HH19" s="372"/>
      <c r="HI19" s="386"/>
      <c r="HJ19" s="385"/>
      <c r="HK19" s="372"/>
      <c r="HL19" s="386"/>
      <c r="HM19" s="385"/>
      <c r="HN19" s="372"/>
      <c r="HO19" s="386"/>
      <c r="HP19" s="385"/>
      <c r="HQ19" s="372"/>
      <c r="HR19" s="386"/>
      <c r="HS19" s="385"/>
      <c r="HT19" s="372"/>
      <c r="HU19" s="386"/>
      <c r="HV19" s="385"/>
      <c r="HW19" s="372"/>
      <c r="HX19" s="386"/>
      <c r="HY19" s="385"/>
      <c r="HZ19" s="372"/>
      <c r="IA19" s="386"/>
      <c r="IB19" s="385"/>
      <c r="IC19" s="372"/>
      <c r="ID19" s="386"/>
      <c r="IE19" s="385"/>
      <c r="IF19" s="372"/>
      <c r="IG19" s="386"/>
      <c r="IH19" s="385"/>
      <c r="II19" s="372"/>
      <c r="IJ19" s="386"/>
      <c r="IK19" s="385"/>
      <c r="IL19" s="372"/>
      <c r="IM19" s="386"/>
      <c r="IN19" s="385"/>
      <c r="IO19" s="372"/>
      <c r="IP19" s="386"/>
      <c r="IQ19" s="385"/>
      <c r="IR19" s="372"/>
      <c r="IS19" s="386"/>
    </row>
    <row r="20" spans="1:253">
      <c r="A20" s="43">
        <v>13</v>
      </c>
      <c r="B20" s="103">
        <v>16</v>
      </c>
      <c r="C20" s="372" t="s">
        <v>300</v>
      </c>
      <c r="D20" s="104"/>
      <c r="E20" s="103">
        <v>66</v>
      </c>
      <c r="F20" s="372" t="s">
        <v>301</v>
      </c>
      <c r="G20" s="104"/>
      <c r="H20" s="385"/>
      <c r="I20" s="372"/>
      <c r="J20" s="386"/>
      <c r="K20" s="385"/>
      <c r="L20" s="372"/>
      <c r="M20" s="386"/>
      <c r="N20" s="385"/>
      <c r="O20" s="372"/>
      <c r="P20" s="386"/>
      <c r="Q20" s="385"/>
      <c r="R20" s="372"/>
      <c r="S20" s="386"/>
      <c r="T20" s="385"/>
      <c r="U20" s="372"/>
      <c r="V20" s="386"/>
      <c r="W20" s="385"/>
      <c r="X20" s="372"/>
      <c r="Y20" s="386"/>
      <c r="Z20" s="385"/>
      <c r="AA20" s="372"/>
      <c r="AB20" s="386"/>
      <c r="AC20" s="385"/>
      <c r="AD20" s="372"/>
      <c r="AE20" s="386"/>
      <c r="AF20" s="385"/>
      <c r="AG20" s="372"/>
      <c r="AH20" s="386"/>
      <c r="AI20" s="385"/>
      <c r="AJ20" s="372"/>
      <c r="AK20" s="386"/>
      <c r="AL20" s="385"/>
      <c r="AM20" s="372"/>
      <c r="AN20" s="386"/>
      <c r="AO20" s="385"/>
      <c r="AP20" s="404"/>
      <c r="AQ20" s="395"/>
      <c r="AR20" s="385"/>
      <c r="AS20" s="372"/>
      <c r="AT20" s="386"/>
      <c r="AU20" s="385"/>
      <c r="AV20" s="372"/>
      <c r="AW20" s="386"/>
      <c r="AX20" s="385"/>
      <c r="AY20" s="372"/>
      <c r="AZ20" s="386"/>
      <c r="BA20" s="385"/>
      <c r="BB20" s="372"/>
      <c r="BC20" s="386"/>
      <c r="BD20" s="385"/>
      <c r="BE20" s="372"/>
      <c r="BF20" s="386"/>
      <c r="BG20" s="385"/>
      <c r="BH20" s="372"/>
      <c r="BI20" s="386"/>
      <c r="BJ20" s="385"/>
      <c r="BK20" s="372"/>
      <c r="BL20" s="386"/>
      <c r="BM20" s="385"/>
      <c r="BN20" s="372"/>
      <c r="BO20" s="386"/>
      <c r="BP20" s="385"/>
      <c r="BQ20" s="372"/>
      <c r="BR20" s="386"/>
      <c r="BS20" s="385"/>
      <c r="BT20" s="372"/>
      <c r="BU20" s="386"/>
      <c r="BV20" s="385"/>
      <c r="BW20" s="372"/>
      <c r="BX20" s="386"/>
      <c r="BY20" s="385"/>
      <c r="BZ20" s="372"/>
      <c r="CA20" s="386"/>
      <c r="CB20" s="385"/>
      <c r="CC20" s="372"/>
      <c r="CD20" s="386"/>
      <c r="CE20" s="385"/>
      <c r="CF20" s="372"/>
      <c r="CG20" s="386"/>
      <c r="CH20" s="385"/>
      <c r="CI20" s="372"/>
      <c r="CJ20" s="386"/>
      <c r="CK20" s="385"/>
      <c r="CL20" s="372"/>
      <c r="CM20" s="386"/>
      <c r="CN20" s="385"/>
      <c r="CO20" s="372"/>
      <c r="CP20" s="386"/>
      <c r="CQ20" s="385"/>
      <c r="CR20" s="372"/>
      <c r="CS20" s="386"/>
      <c r="CT20" s="385"/>
      <c r="CU20" s="372"/>
      <c r="CV20" s="386"/>
      <c r="CW20" s="385"/>
      <c r="CX20" s="372"/>
      <c r="CY20" s="386"/>
      <c r="CZ20" s="385"/>
      <c r="DA20" s="372"/>
      <c r="DB20" s="386"/>
      <c r="DC20" s="385"/>
      <c r="DD20" s="372"/>
      <c r="DE20" s="386"/>
      <c r="DF20" s="385"/>
      <c r="DG20" s="372"/>
      <c r="DH20" s="386"/>
      <c r="DI20" s="385"/>
      <c r="DJ20" s="372"/>
      <c r="DK20" s="386"/>
      <c r="DL20" s="385"/>
      <c r="DM20" s="372"/>
      <c r="DN20" s="386"/>
      <c r="DO20" s="385"/>
      <c r="DP20" s="372"/>
      <c r="DQ20" s="386"/>
      <c r="DR20" s="385"/>
      <c r="DS20" s="372"/>
      <c r="DT20" s="386"/>
      <c r="DU20" s="385"/>
      <c r="DV20" s="372"/>
      <c r="DW20" s="386"/>
      <c r="DX20" s="385"/>
      <c r="DY20" s="372"/>
      <c r="DZ20" s="386"/>
      <c r="EA20" s="385"/>
      <c r="EB20" s="372"/>
      <c r="EC20" s="386"/>
      <c r="ED20" s="385"/>
      <c r="EE20" s="372"/>
      <c r="EF20" s="386"/>
      <c r="EG20" s="385"/>
      <c r="EH20" s="372"/>
      <c r="EI20" s="386"/>
      <c r="EJ20" s="385"/>
      <c r="EK20" s="372"/>
      <c r="EL20" s="386"/>
      <c r="EM20" s="385"/>
      <c r="EN20" s="372"/>
      <c r="EO20" s="386"/>
      <c r="EP20" s="385"/>
      <c r="EQ20" s="372"/>
      <c r="ER20" s="386"/>
      <c r="ES20" s="385"/>
      <c r="ET20" s="372"/>
      <c r="EU20" s="386"/>
      <c r="EV20" s="385"/>
      <c r="EW20" s="372"/>
      <c r="EX20" s="386"/>
      <c r="EY20" s="385"/>
      <c r="EZ20" s="372"/>
      <c r="FA20" s="386"/>
      <c r="FB20" s="385"/>
      <c r="FC20" s="372"/>
      <c r="FD20" s="386"/>
      <c r="FE20" s="385"/>
      <c r="FF20" s="372"/>
      <c r="FG20" s="386"/>
      <c r="FH20" s="385"/>
      <c r="FI20" s="372"/>
      <c r="FJ20" s="386"/>
      <c r="FK20" s="385"/>
      <c r="FL20" s="372"/>
      <c r="FM20" s="386"/>
      <c r="FN20" s="385"/>
      <c r="FO20" s="372"/>
      <c r="FP20" s="386"/>
      <c r="FQ20" s="385"/>
      <c r="FR20" s="372"/>
      <c r="FS20" s="386"/>
      <c r="FT20" s="385"/>
      <c r="FU20" s="372"/>
      <c r="FV20" s="386"/>
      <c r="FW20" s="385"/>
      <c r="FX20" s="372"/>
      <c r="FY20" s="386"/>
      <c r="FZ20" s="385"/>
      <c r="GA20" s="372"/>
      <c r="GB20" s="386"/>
      <c r="GC20" s="385"/>
      <c r="GD20" s="372"/>
      <c r="GE20" s="386"/>
      <c r="GF20" s="385"/>
      <c r="GG20" s="372"/>
      <c r="GH20" s="386"/>
      <c r="GI20" s="385"/>
      <c r="GJ20" s="372"/>
      <c r="GK20" s="386"/>
      <c r="GL20" s="385"/>
      <c r="GM20" s="372"/>
      <c r="GN20" s="386"/>
      <c r="GO20" s="385"/>
      <c r="GP20" s="372"/>
      <c r="GQ20" s="386"/>
      <c r="GR20" s="385"/>
      <c r="GS20" s="372"/>
      <c r="GT20" s="386"/>
      <c r="GU20" s="385"/>
      <c r="GV20" s="372"/>
      <c r="GW20" s="386"/>
      <c r="GX20" s="385"/>
      <c r="GY20" s="372"/>
      <c r="GZ20" s="386"/>
      <c r="HA20" s="385"/>
      <c r="HB20" s="372"/>
      <c r="HC20" s="386"/>
      <c r="HD20" s="385"/>
      <c r="HE20" s="372"/>
      <c r="HF20" s="386"/>
      <c r="HG20" s="385"/>
      <c r="HH20" s="372"/>
      <c r="HI20" s="386"/>
      <c r="HJ20" s="385"/>
      <c r="HK20" s="372"/>
      <c r="HL20" s="386"/>
      <c r="HM20" s="385"/>
      <c r="HN20" s="372"/>
      <c r="HO20" s="386"/>
      <c r="HP20" s="385"/>
      <c r="HQ20" s="372"/>
      <c r="HR20" s="386"/>
      <c r="HS20" s="385"/>
      <c r="HT20" s="372"/>
      <c r="HU20" s="386"/>
      <c r="HV20" s="385"/>
      <c r="HW20" s="372"/>
      <c r="HX20" s="386"/>
      <c r="HY20" s="385"/>
      <c r="HZ20" s="372"/>
      <c r="IA20" s="386"/>
      <c r="IB20" s="385"/>
      <c r="IC20" s="372"/>
      <c r="ID20" s="386"/>
      <c r="IE20" s="385"/>
      <c r="IF20" s="372"/>
      <c r="IG20" s="386"/>
      <c r="IH20" s="385"/>
      <c r="II20" s="372"/>
      <c r="IJ20" s="386"/>
      <c r="IK20" s="385"/>
      <c r="IL20" s="372"/>
      <c r="IM20" s="386"/>
      <c r="IN20" s="385"/>
      <c r="IO20" s="372"/>
      <c r="IP20" s="386"/>
      <c r="IQ20" s="385"/>
      <c r="IR20" s="372"/>
      <c r="IS20" s="386"/>
    </row>
    <row r="21" spans="1:253">
      <c r="A21" s="43">
        <v>14</v>
      </c>
      <c r="B21" s="103">
        <v>17</v>
      </c>
      <c r="C21" s="372" t="s">
        <v>302</v>
      </c>
      <c r="D21" s="104"/>
      <c r="E21" s="103">
        <v>91</v>
      </c>
      <c r="F21" s="372" t="s">
        <v>303</v>
      </c>
      <c r="G21" s="104"/>
      <c r="H21" s="385"/>
      <c r="I21" s="372"/>
      <c r="J21" s="386"/>
      <c r="K21" s="385"/>
      <c r="L21" s="372"/>
      <c r="M21" s="386"/>
      <c r="N21" s="385"/>
      <c r="O21" s="372"/>
      <c r="P21" s="386"/>
      <c r="Q21" s="385"/>
      <c r="R21" s="372"/>
      <c r="S21" s="386"/>
      <c r="T21" s="385"/>
      <c r="U21" s="372"/>
      <c r="V21" s="386"/>
      <c r="W21" s="385"/>
      <c r="X21" s="372"/>
      <c r="Y21" s="386"/>
      <c r="Z21" s="385"/>
      <c r="AA21" s="372"/>
      <c r="AB21" s="386"/>
      <c r="AC21" s="385"/>
      <c r="AD21" s="372"/>
      <c r="AE21" s="386"/>
      <c r="AF21" s="385"/>
      <c r="AG21" s="372"/>
      <c r="AH21" s="386"/>
      <c r="AI21" s="385"/>
      <c r="AJ21" s="372"/>
      <c r="AK21" s="386"/>
      <c r="AL21" s="385"/>
      <c r="AM21" s="372"/>
      <c r="AN21" s="386"/>
      <c r="AO21" s="385"/>
      <c r="AP21" s="404"/>
      <c r="AQ21" s="395"/>
      <c r="AR21" s="385"/>
      <c r="AS21" s="372"/>
      <c r="AT21" s="386"/>
      <c r="AU21" s="385"/>
      <c r="AV21" s="372"/>
      <c r="AW21" s="386"/>
      <c r="AX21" s="385"/>
      <c r="AY21" s="372"/>
      <c r="AZ21" s="386"/>
      <c r="BA21" s="385"/>
      <c r="BB21" s="372"/>
      <c r="BC21" s="386"/>
      <c r="BD21" s="385"/>
      <c r="BE21" s="372"/>
      <c r="BF21" s="386"/>
      <c r="BG21" s="385"/>
      <c r="BH21" s="372"/>
      <c r="BI21" s="386"/>
      <c r="BJ21" s="385"/>
      <c r="BK21" s="372"/>
      <c r="BL21" s="386"/>
      <c r="BM21" s="385"/>
      <c r="BN21" s="372"/>
      <c r="BO21" s="386"/>
      <c r="BP21" s="385"/>
      <c r="BQ21" s="372"/>
      <c r="BR21" s="386"/>
      <c r="BS21" s="385"/>
      <c r="BT21" s="372"/>
      <c r="BU21" s="386"/>
      <c r="BV21" s="385"/>
      <c r="BW21" s="372"/>
      <c r="BX21" s="386"/>
      <c r="BY21" s="385"/>
      <c r="BZ21" s="372"/>
      <c r="CA21" s="386"/>
      <c r="CB21" s="385"/>
      <c r="CC21" s="372"/>
      <c r="CD21" s="386"/>
      <c r="CE21" s="385"/>
      <c r="CF21" s="372"/>
      <c r="CG21" s="386"/>
      <c r="CH21" s="385"/>
      <c r="CI21" s="372"/>
      <c r="CJ21" s="386"/>
      <c r="CK21" s="385"/>
      <c r="CL21" s="372"/>
      <c r="CM21" s="386"/>
      <c r="CN21" s="385"/>
      <c r="CO21" s="372"/>
      <c r="CP21" s="386"/>
      <c r="CQ21" s="385"/>
      <c r="CR21" s="372"/>
      <c r="CS21" s="386"/>
      <c r="CT21" s="385"/>
      <c r="CU21" s="372"/>
      <c r="CV21" s="386"/>
      <c r="CW21" s="385"/>
      <c r="CX21" s="372"/>
      <c r="CY21" s="386"/>
      <c r="CZ21" s="385"/>
      <c r="DA21" s="372"/>
      <c r="DB21" s="386"/>
      <c r="DC21" s="385"/>
      <c r="DD21" s="372"/>
      <c r="DE21" s="386"/>
      <c r="DF21" s="385"/>
      <c r="DG21" s="372"/>
      <c r="DH21" s="386"/>
      <c r="DI21" s="385"/>
      <c r="DJ21" s="372"/>
      <c r="DK21" s="386"/>
      <c r="DL21" s="385"/>
      <c r="DM21" s="372"/>
      <c r="DN21" s="386"/>
      <c r="DO21" s="385"/>
      <c r="DP21" s="372"/>
      <c r="DQ21" s="386"/>
      <c r="DR21" s="385"/>
      <c r="DS21" s="372"/>
      <c r="DT21" s="386"/>
      <c r="DU21" s="385"/>
      <c r="DV21" s="372"/>
      <c r="DW21" s="386"/>
      <c r="DX21" s="385"/>
      <c r="DY21" s="372"/>
      <c r="DZ21" s="386"/>
      <c r="EA21" s="385"/>
      <c r="EB21" s="372"/>
      <c r="EC21" s="386"/>
      <c r="ED21" s="385"/>
      <c r="EE21" s="372"/>
      <c r="EF21" s="386"/>
      <c r="EG21" s="385"/>
      <c r="EH21" s="372"/>
      <c r="EI21" s="386"/>
      <c r="EJ21" s="385"/>
      <c r="EK21" s="372"/>
      <c r="EL21" s="386"/>
      <c r="EM21" s="385"/>
      <c r="EN21" s="372"/>
      <c r="EO21" s="386"/>
      <c r="EP21" s="385"/>
      <c r="EQ21" s="372"/>
      <c r="ER21" s="386"/>
      <c r="ES21" s="385"/>
      <c r="ET21" s="372"/>
      <c r="EU21" s="386"/>
      <c r="EV21" s="385"/>
      <c r="EW21" s="372"/>
      <c r="EX21" s="386"/>
      <c r="EY21" s="385"/>
      <c r="EZ21" s="372"/>
      <c r="FA21" s="386"/>
      <c r="FB21" s="385"/>
      <c r="FC21" s="372"/>
      <c r="FD21" s="386"/>
      <c r="FE21" s="385"/>
      <c r="FF21" s="372"/>
      <c r="FG21" s="386"/>
      <c r="FH21" s="385"/>
      <c r="FI21" s="372"/>
      <c r="FJ21" s="386"/>
      <c r="FK21" s="385"/>
      <c r="FL21" s="372"/>
      <c r="FM21" s="386"/>
      <c r="FN21" s="385"/>
      <c r="FO21" s="372"/>
      <c r="FP21" s="386"/>
      <c r="FQ21" s="385"/>
      <c r="FR21" s="372"/>
      <c r="FS21" s="386"/>
      <c r="FT21" s="385"/>
      <c r="FU21" s="372"/>
      <c r="FV21" s="386"/>
      <c r="FW21" s="385"/>
      <c r="FX21" s="372"/>
      <c r="FY21" s="386"/>
      <c r="FZ21" s="385"/>
      <c r="GA21" s="372"/>
      <c r="GB21" s="386"/>
      <c r="GC21" s="385"/>
      <c r="GD21" s="372"/>
      <c r="GE21" s="386"/>
      <c r="GF21" s="385"/>
      <c r="GG21" s="372"/>
      <c r="GH21" s="386"/>
      <c r="GI21" s="385"/>
      <c r="GJ21" s="372"/>
      <c r="GK21" s="386"/>
      <c r="GL21" s="385"/>
      <c r="GM21" s="372"/>
      <c r="GN21" s="386"/>
      <c r="GO21" s="385"/>
      <c r="GP21" s="372"/>
      <c r="GQ21" s="386"/>
      <c r="GR21" s="385"/>
      <c r="GS21" s="372"/>
      <c r="GT21" s="386"/>
      <c r="GU21" s="385"/>
      <c r="GV21" s="372"/>
      <c r="GW21" s="386"/>
      <c r="GX21" s="385"/>
      <c r="GY21" s="372"/>
      <c r="GZ21" s="386"/>
      <c r="HA21" s="385"/>
      <c r="HB21" s="372"/>
      <c r="HC21" s="386"/>
      <c r="HD21" s="385"/>
      <c r="HE21" s="372"/>
      <c r="HF21" s="386"/>
      <c r="HG21" s="385"/>
      <c r="HH21" s="372"/>
      <c r="HI21" s="386"/>
      <c r="HJ21" s="385"/>
      <c r="HK21" s="372"/>
      <c r="HL21" s="386"/>
      <c r="HM21" s="385"/>
      <c r="HN21" s="372"/>
      <c r="HO21" s="386"/>
      <c r="HP21" s="385"/>
      <c r="HQ21" s="372"/>
      <c r="HR21" s="386"/>
      <c r="HS21" s="385"/>
      <c r="HT21" s="372"/>
      <c r="HU21" s="386"/>
      <c r="HV21" s="385"/>
      <c r="HW21" s="372"/>
      <c r="HX21" s="386"/>
      <c r="HY21" s="385"/>
      <c r="HZ21" s="372"/>
      <c r="IA21" s="386"/>
      <c r="IB21" s="385"/>
      <c r="IC21" s="372"/>
      <c r="ID21" s="386"/>
      <c r="IE21" s="385"/>
      <c r="IF21" s="372"/>
      <c r="IG21" s="386"/>
      <c r="IH21" s="385"/>
      <c r="II21" s="372"/>
      <c r="IJ21" s="386"/>
      <c r="IK21" s="385"/>
      <c r="IL21" s="372"/>
      <c r="IM21" s="386"/>
      <c r="IN21" s="385"/>
      <c r="IO21" s="372"/>
      <c r="IP21" s="386"/>
      <c r="IQ21" s="385"/>
      <c r="IR21" s="372"/>
      <c r="IS21" s="386"/>
    </row>
    <row r="22" spans="1:253">
      <c r="A22" s="43">
        <v>15</v>
      </c>
      <c r="B22" s="103">
        <v>18</v>
      </c>
      <c r="C22" s="372" t="s">
        <v>304</v>
      </c>
      <c r="D22" s="105"/>
      <c r="E22" s="103">
        <v>99</v>
      </c>
      <c r="F22" s="372" t="s">
        <v>305</v>
      </c>
      <c r="G22" s="105"/>
      <c r="H22" s="385"/>
      <c r="I22" s="372"/>
      <c r="J22" s="387"/>
      <c r="K22" s="385"/>
      <c r="L22" s="372"/>
      <c r="M22" s="387"/>
      <c r="N22" s="385"/>
      <c r="O22" s="372"/>
      <c r="P22" s="387"/>
      <c r="Q22" s="385"/>
      <c r="R22" s="372"/>
      <c r="S22" s="387"/>
      <c r="T22" s="385"/>
      <c r="U22" s="372"/>
      <c r="V22" s="387"/>
      <c r="W22" s="385"/>
      <c r="X22" s="372"/>
      <c r="Y22" s="387"/>
      <c r="Z22" s="385"/>
      <c r="AA22" s="372"/>
      <c r="AB22" s="387"/>
      <c r="AC22" s="385"/>
      <c r="AD22" s="372"/>
      <c r="AE22" s="387"/>
      <c r="AF22" s="385"/>
      <c r="AG22" s="372"/>
      <c r="AH22" s="387"/>
      <c r="AI22" s="385"/>
      <c r="AJ22" s="372"/>
      <c r="AK22" s="387"/>
      <c r="AL22" s="385"/>
      <c r="AM22" s="372"/>
      <c r="AN22" s="387"/>
      <c r="AO22" s="385"/>
      <c r="AP22" s="404"/>
      <c r="AQ22" s="396"/>
      <c r="AR22" s="385"/>
      <c r="AS22" s="372"/>
      <c r="AT22" s="387"/>
      <c r="AU22" s="385"/>
      <c r="AV22" s="372"/>
      <c r="AW22" s="387"/>
      <c r="AX22" s="385"/>
      <c r="AY22" s="372"/>
      <c r="AZ22" s="387"/>
      <c r="BA22" s="385"/>
      <c r="BB22" s="372"/>
      <c r="BC22" s="387"/>
      <c r="BD22" s="385"/>
      <c r="BE22" s="372"/>
      <c r="BF22" s="387"/>
      <c r="BG22" s="385"/>
      <c r="BH22" s="372"/>
      <c r="BI22" s="387"/>
      <c r="BJ22" s="385"/>
      <c r="BK22" s="372"/>
      <c r="BL22" s="387"/>
      <c r="BM22" s="385"/>
      <c r="BN22" s="372"/>
      <c r="BO22" s="387"/>
      <c r="BP22" s="385"/>
      <c r="BQ22" s="372"/>
      <c r="BR22" s="387"/>
      <c r="BS22" s="385"/>
      <c r="BT22" s="372"/>
      <c r="BU22" s="387"/>
      <c r="BV22" s="385"/>
      <c r="BW22" s="372"/>
      <c r="BX22" s="387"/>
      <c r="BY22" s="385"/>
      <c r="BZ22" s="372"/>
      <c r="CA22" s="387"/>
      <c r="CB22" s="385"/>
      <c r="CC22" s="372"/>
      <c r="CD22" s="387"/>
      <c r="CE22" s="385"/>
      <c r="CF22" s="372"/>
      <c r="CG22" s="387"/>
      <c r="CH22" s="385"/>
      <c r="CI22" s="372"/>
      <c r="CJ22" s="387"/>
      <c r="CK22" s="385"/>
      <c r="CL22" s="372"/>
      <c r="CM22" s="387"/>
      <c r="CN22" s="385"/>
      <c r="CO22" s="372"/>
      <c r="CP22" s="387"/>
      <c r="CQ22" s="385"/>
      <c r="CR22" s="372"/>
      <c r="CS22" s="387"/>
      <c r="CT22" s="385"/>
      <c r="CU22" s="372"/>
      <c r="CV22" s="387"/>
      <c r="CW22" s="385"/>
      <c r="CX22" s="372"/>
      <c r="CY22" s="387"/>
      <c r="CZ22" s="385"/>
      <c r="DA22" s="372"/>
      <c r="DB22" s="387"/>
      <c r="DC22" s="385"/>
      <c r="DD22" s="372"/>
      <c r="DE22" s="387"/>
      <c r="DF22" s="385"/>
      <c r="DG22" s="372"/>
      <c r="DH22" s="387"/>
      <c r="DI22" s="385"/>
      <c r="DJ22" s="372"/>
      <c r="DK22" s="387"/>
      <c r="DL22" s="385"/>
      <c r="DM22" s="372"/>
      <c r="DN22" s="387"/>
      <c r="DO22" s="385"/>
      <c r="DP22" s="372"/>
      <c r="DQ22" s="387"/>
      <c r="DR22" s="385"/>
      <c r="DS22" s="372"/>
      <c r="DT22" s="387"/>
      <c r="DU22" s="385"/>
      <c r="DV22" s="372"/>
      <c r="DW22" s="387"/>
      <c r="DX22" s="385"/>
      <c r="DY22" s="372"/>
      <c r="DZ22" s="387"/>
      <c r="EA22" s="385"/>
      <c r="EB22" s="372"/>
      <c r="EC22" s="387"/>
      <c r="ED22" s="385"/>
      <c r="EE22" s="372"/>
      <c r="EF22" s="387"/>
      <c r="EG22" s="385"/>
      <c r="EH22" s="372"/>
      <c r="EI22" s="387"/>
      <c r="EJ22" s="385"/>
      <c r="EK22" s="372"/>
      <c r="EL22" s="387"/>
      <c r="EM22" s="385"/>
      <c r="EN22" s="372"/>
      <c r="EO22" s="387"/>
      <c r="EP22" s="385"/>
      <c r="EQ22" s="372"/>
      <c r="ER22" s="387"/>
      <c r="ES22" s="385"/>
      <c r="ET22" s="372"/>
      <c r="EU22" s="387"/>
      <c r="EV22" s="385"/>
      <c r="EW22" s="372"/>
      <c r="EX22" s="387"/>
      <c r="EY22" s="385"/>
      <c r="EZ22" s="372"/>
      <c r="FA22" s="387"/>
      <c r="FB22" s="385"/>
      <c r="FC22" s="372"/>
      <c r="FD22" s="387"/>
      <c r="FE22" s="385"/>
      <c r="FF22" s="372"/>
      <c r="FG22" s="387"/>
      <c r="FH22" s="385"/>
      <c r="FI22" s="372"/>
      <c r="FJ22" s="387"/>
      <c r="FK22" s="385"/>
      <c r="FL22" s="372"/>
      <c r="FM22" s="387"/>
      <c r="FN22" s="385"/>
      <c r="FO22" s="372"/>
      <c r="FP22" s="387"/>
      <c r="FQ22" s="385"/>
      <c r="FR22" s="372"/>
      <c r="FS22" s="387"/>
      <c r="FT22" s="385"/>
      <c r="FU22" s="372"/>
      <c r="FV22" s="387"/>
      <c r="FW22" s="385"/>
      <c r="FX22" s="372"/>
      <c r="FY22" s="387"/>
      <c r="FZ22" s="385"/>
      <c r="GA22" s="372"/>
      <c r="GB22" s="387"/>
      <c r="GC22" s="385"/>
      <c r="GD22" s="372"/>
      <c r="GE22" s="387"/>
      <c r="GF22" s="385"/>
      <c r="GG22" s="372"/>
      <c r="GH22" s="387"/>
      <c r="GI22" s="385"/>
      <c r="GJ22" s="372"/>
      <c r="GK22" s="387"/>
      <c r="GL22" s="385"/>
      <c r="GM22" s="372"/>
      <c r="GN22" s="387"/>
      <c r="GO22" s="385"/>
      <c r="GP22" s="372"/>
      <c r="GQ22" s="387"/>
      <c r="GR22" s="385"/>
      <c r="GS22" s="372"/>
      <c r="GT22" s="387"/>
      <c r="GU22" s="385"/>
      <c r="GV22" s="372"/>
      <c r="GW22" s="387"/>
      <c r="GX22" s="385"/>
      <c r="GY22" s="372"/>
      <c r="GZ22" s="387"/>
      <c r="HA22" s="385"/>
      <c r="HB22" s="372"/>
      <c r="HC22" s="387"/>
      <c r="HD22" s="385"/>
      <c r="HE22" s="372"/>
      <c r="HF22" s="387"/>
      <c r="HG22" s="385"/>
      <c r="HH22" s="372"/>
      <c r="HI22" s="387"/>
      <c r="HJ22" s="385"/>
      <c r="HK22" s="372"/>
      <c r="HL22" s="387"/>
      <c r="HM22" s="385"/>
      <c r="HN22" s="372"/>
      <c r="HO22" s="387"/>
      <c r="HP22" s="385"/>
      <c r="HQ22" s="372"/>
      <c r="HR22" s="387"/>
      <c r="HS22" s="385"/>
      <c r="HT22" s="372"/>
      <c r="HU22" s="387"/>
      <c r="HV22" s="385"/>
      <c r="HW22" s="372"/>
      <c r="HX22" s="387"/>
      <c r="HY22" s="385"/>
      <c r="HZ22" s="372"/>
      <c r="IA22" s="387"/>
      <c r="IB22" s="385"/>
      <c r="IC22" s="372"/>
      <c r="ID22" s="387"/>
      <c r="IE22" s="385"/>
      <c r="IF22" s="372"/>
      <c r="IG22" s="387"/>
      <c r="IH22" s="385"/>
      <c r="II22" s="372"/>
      <c r="IJ22" s="387"/>
      <c r="IK22" s="385"/>
      <c r="IL22" s="372"/>
      <c r="IM22" s="387"/>
      <c r="IN22" s="385"/>
      <c r="IO22" s="372"/>
      <c r="IP22" s="387"/>
      <c r="IQ22" s="385"/>
      <c r="IR22" s="372"/>
      <c r="IS22" s="387"/>
    </row>
    <row r="23" spans="1:253">
      <c r="A23" s="43">
        <v>16</v>
      </c>
      <c r="B23" s="103"/>
      <c r="C23" s="372"/>
      <c r="D23" s="105"/>
      <c r="E23" s="103"/>
      <c r="F23" s="372"/>
      <c r="G23" s="105"/>
      <c r="H23" s="385"/>
      <c r="I23" s="372"/>
      <c r="J23" s="387"/>
      <c r="K23" s="385"/>
      <c r="L23" s="372"/>
      <c r="M23" s="387"/>
      <c r="N23" s="385"/>
      <c r="O23" s="372"/>
      <c r="P23" s="387"/>
      <c r="Q23" s="385"/>
      <c r="R23" s="372"/>
      <c r="S23" s="387"/>
      <c r="T23" s="385"/>
      <c r="U23" s="372"/>
      <c r="V23" s="387"/>
      <c r="W23" s="385"/>
      <c r="X23" s="372"/>
      <c r="Y23" s="387"/>
      <c r="Z23" s="385"/>
      <c r="AA23" s="372"/>
      <c r="AB23" s="387"/>
      <c r="AC23" s="385"/>
      <c r="AD23" s="372"/>
      <c r="AE23" s="387"/>
      <c r="AF23" s="385"/>
      <c r="AG23" s="372"/>
      <c r="AH23" s="387"/>
      <c r="AI23" s="385"/>
      <c r="AJ23" s="372"/>
      <c r="AK23" s="387"/>
      <c r="AL23" s="385"/>
      <c r="AM23" s="372"/>
      <c r="AN23" s="387"/>
      <c r="AO23" s="385"/>
      <c r="AP23" s="404"/>
      <c r="AQ23" s="396"/>
      <c r="AR23" s="385"/>
      <c r="AS23" s="372"/>
      <c r="AT23" s="387"/>
      <c r="AU23" s="385"/>
      <c r="AV23" s="372"/>
      <c r="AW23" s="387"/>
      <c r="AX23" s="385"/>
      <c r="AY23" s="372"/>
      <c r="AZ23" s="387"/>
      <c r="BA23" s="385"/>
      <c r="BB23" s="372"/>
      <c r="BC23" s="387"/>
      <c r="BD23" s="385"/>
      <c r="BE23" s="372"/>
      <c r="BF23" s="387"/>
      <c r="BG23" s="385"/>
      <c r="BH23" s="372"/>
      <c r="BI23" s="387"/>
      <c r="BJ23" s="385"/>
      <c r="BK23" s="372"/>
      <c r="BL23" s="387"/>
      <c r="BM23" s="385"/>
      <c r="BN23" s="372"/>
      <c r="BO23" s="387"/>
      <c r="BP23" s="385"/>
      <c r="BQ23" s="372"/>
      <c r="BR23" s="387"/>
      <c r="BS23" s="385"/>
      <c r="BT23" s="372"/>
      <c r="BU23" s="387"/>
      <c r="BV23" s="385"/>
      <c r="BW23" s="372"/>
      <c r="BX23" s="387"/>
      <c r="BY23" s="385"/>
      <c r="BZ23" s="372"/>
      <c r="CA23" s="387"/>
      <c r="CB23" s="385"/>
      <c r="CC23" s="372"/>
      <c r="CD23" s="387"/>
      <c r="CE23" s="385"/>
      <c r="CF23" s="372"/>
      <c r="CG23" s="387"/>
      <c r="CH23" s="385"/>
      <c r="CI23" s="372"/>
      <c r="CJ23" s="387"/>
      <c r="CK23" s="385"/>
      <c r="CL23" s="372"/>
      <c r="CM23" s="387"/>
      <c r="CN23" s="385"/>
      <c r="CO23" s="372"/>
      <c r="CP23" s="387"/>
      <c r="CQ23" s="385"/>
      <c r="CR23" s="372"/>
      <c r="CS23" s="387"/>
      <c r="CT23" s="385"/>
      <c r="CU23" s="372"/>
      <c r="CV23" s="387"/>
      <c r="CW23" s="385"/>
      <c r="CX23" s="372"/>
      <c r="CY23" s="387"/>
      <c r="CZ23" s="385"/>
      <c r="DA23" s="372"/>
      <c r="DB23" s="387"/>
      <c r="DC23" s="385"/>
      <c r="DD23" s="372"/>
      <c r="DE23" s="387"/>
      <c r="DF23" s="385"/>
      <c r="DG23" s="372"/>
      <c r="DH23" s="387"/>
      <c r="DI23" s="385"/>
      <c r="DJ23" s="372"/>
      <c r="DK23" s="387"/>
      <c r="DL23" s="385"/>
      <c r="DM23" s="372"/>
      <c r="DN23" s="387"/>
      <c r="DO23" s="385"/>
      <c r="DP23" s="372"/>
      <c r="DQ23" s="387"/>
      <c r="DR23" s="385"/>
      <c r="DS23" s="372"/>
      <c r="DT23" s="387"/>
      <c r="DU23" s="385"/>
      <c r="DV23" s="372"/>
      <c r="DW23" s="387"/>
      <c r="DX23" s="385"/>
      <c r="DY23" s="372"/>
      <c r="DZ23" s="387"/>
      <c r="EA23" s="385"/>
      <c r="EB23" s="372"/>
      <c r="EC23" s="387"/>
      <c r="ED23" s="385"/>
      <c r="EE23" s="372"/>
      <c r="EF23" s="387"/>
      <c r="EG23" s="385"/>
      <c r="EH23" s="372"/>
      <c r="EI23" s="387"/>
      <c r="EJ23" s="385"/>
      <c r="EK23" s="372"/>
      <c r="EL23" s="387"/>
      <c r="EM23" s="385"/>
      <c r="EN23" s="372"/>
      <c r="EO23" s="387"/>
      <c r="EP23" s="385"/>
      <c r="EQ23" s="372"/>
      <c r="ER23" s="387"/>
      <c r="ES23" s="385"/>
      <c r="ET23" s="372"/>
      <c r="EU23" s="387"/>
      <c r="EV23" s="385"/>
      <c r="EW23" s="372"/>
      <c r="EX23" s="387"/>
      <c r="EY23" s="385"/>
      <c r="EZ23" s="372"/>
      <c r="FA23" s="387"/>
      <c r="FB23" s="385"/>
      <c r="FC23" s="372"/>
      <c r="FD23" s="387"/>
      <c r="FE23" s="385"/>
      <c r="FF23" s="372"/>
      <c r="FG23" s="387"/>
      <c r="FH23" s="385"/>
      <c r="FI23" s="372"/>
      <c r="FJ23" s="387"/>
      <c r="FK23" s="385"/>
      <c r="FL23" s="372"/>
      <c r="FM23" s="387"/>
      <c r="FN23" s="385"/>
      <c r="FO23" s="372"/>
      <c r="FP23" s="387"/>
      <c r="FQ23" s="385"/>
      <c r="FR23" s="372"/>
      <c r="FS23" s="387"/>
      <c r="FT23" s="385"/>
      <c r="FU23" s="372"/>
      <c r="FV23" s="387"/>
      <c r="FW23" s="385"/>
      <c r="FX23" s="372"/>
      <c r="FY23" s="387"/>
      <c r="FZ23" s="385"/>
      <c r="GA23" s="372"/>
      <c r="GB23" s="387"/>
      <c r="GC23" s="385"/>
      <c r="GD23" s="372"/>
      <c r="GE23" s="387"/>
      <c r="GF23" s="385"/>
      <c r="GG23" s="372"/>
      <c r="GH23" s="387"/>
      <c r="GI23" s="385"/>
      <c r="GJ23" s="372"/>
      <c r="GK23" s="387"/>
      <c r="GL23" s="385"/>
      <c r="GM23" s="372"/>
      <c r="GN23" s="387"/>
      <c r="GO23" s="385"/>
      <c r="GP23" s="372"/>
      <c r="GQ23" s="387"/>
      <c r="GR23" s="385"/>
      <c r="GS23" s="372"/>
      <c r="GT23" s="387"/>
      <c r="GU23" s="385"/>
      <c r="GV23" s="372"/>
      <c r="GW23" s="387"/>
      <c r="GX23" s="385"/>
      <c r="GY23" s="372"/>
      <c r="GZ23" s="387"/>
      <c r="HA23" s="385"/>
      <c r="HB23" s="372"/>
      <c r="HC23" s="387"/>
      <c r="HD23" s="385"/>
      <c r="HE23" s="372"/>
      <c r="HF23" s="387"/>
      <c r="HG23" s="385"/>
      <c r="HH23" s="372"/>
      <c r="HI23" s="387"/>
      <c r="HJ23" s="385"/>
      <c r="HK23" s="372"/>
      <c r="HL23" s="387"/>
      <c r="HM23" s="385"/>
      <c r="HN23" s="372"/>
      <c r="HO23" s="387"/>
      <c r="HP23" s="385"/>
      <c r="HQ23" s="372"/>
      <c r="HR23" s="387"/>
      <c r="HS23" s="385"/>
      <c r="HT23" s="372"/>
      <c r="HU23" s="387"/>
      <c r="HV23" s="385"/>
      <c r="HW23" s="372"/>
      <c r="HX23" s="387"/>
      <c r="HY23" s="385"/>
      <c r="HZ23" s="372"/>
      <c r="IA23" s="387"/>
      <c r="IB23" s="385"/>
      <c r="IC23" s="372"/>
      <c r="ID23" s="387"/>
      <c r="IE23" s="385"/>
      <c r="IF23" s="372"/>
      <c r="IG23" s="387"/>
      <c r="IH23" s="385"/>
      <c r="II23" s="372"/>
      <c r="IJ23" s="387"/>
      <c r="IK23" s="385"/>
      <c r="IL23" s="372"/>
      <c r="IM23" s="387"/>
      <c r="IN23" s="385"/>
      <c r="IO23" s="372"/>
      <c r="IP23" s="387"/>
      <c r="IQ23" s="385"/>
      <c r="IR23" s="372"/>
      <c r="IS23" s="387"/>
    </row>
    <row r="24" spans="1:253">
      <c r="A24" s="43">
        <v>17</v>
      </c>
      <c r="B24" s="103"/>
      <c r="C24" s="373"/>
      <c r="D24" s="105"/>
      <c r="E24" s="103"/>
      <c r="F24" s="373"/>
      <c r="G24" s="105"/>
      <c r="H24" s="385"/>
      <c r="I24" s="373"/>
      <c r="J24" s="387"/>
      <c r="K24" s="385"/>
      <c r="L24" s="373"/>
      <c r="M24" s="387"/>
      <c r="N24" s="385"/>
      <c r="O24" s="373"/>
      <c r="P24" s="387"/>
      <c r="Q24" s="385"/>
      <c r="R24" s="373"/>
      <c r="S24" s="387"/>
      <c r="T24" s="385"/>
      <c r="U24" s="373"/>
      <c r="V24" s="387"/>
      <c r="W24" s="385"/>
      <c r="X24" s="373"/>
      <c r="Y24" s="387"/>
      <c r="Z24" s="385"/>
      <c r="AA24" s="373"/>
      <c r="AB24" s="387"/>
      <c r="AC24" s="385"/>
      <c r="AD24" s="373"/>
      <c r="AE24" s="387"/>
      <c r="AF24" s="385"/>
      <c r="AG24" s="373"/>
      <c r="AH24" s="387"/>
      <c r="AI24" s="385"/>
      <c r="AJ24" s="373"/>
      <c r="AK24" s="387"/>
      <c r="AL24" s="385"/>
      <c r="AM24" s="373"/>
      <c r="AN24" s="387"/>
      <c r="AO24" s="385"/>
      <c r="AP24" s="405"/>
      <c r="AQ24" s="396"/>
      <c r="AR24" s="385"/>
      <c r="AS24" s="373"/>
      <c r="AT24" s="387"/>
      <c r="AU24" s="385"/>
      <c r="AV24" s="373"/>
      <c r="AW24" s="387"/>
      <c r="AX24" s="385"/>
      <c r="AY24" s="373"/>
      <c r="AZ24" s="387"/>
      <c r="BA24" s="385"/>
      <c r="BB24" s="373"/>
      <c r="BC24" s="387"/>
      <c r="BD24" s="385"/>
      <c r="BE24" s="373"/>
      <c r="BF24" s="387"/>
      <c r="BG24" s="385"/>
      <c r="BH24" s="373"/>
      <c r="BI24" s="387"/>
      <c r="BJ24" s="385"/>
      <c r="BK24" s="373"/>
      <c r="BL24" s="387"/>
      <c r="BM24" s="385"/>
      <c r="BN24" s="373"/>
      <c r="BO24" s="387"/>
      <c r="BP24" s="385"/>
      <c r="BQ24" s="373"/>
      <c r="BR24" s="387"/>
      <c r="BS24" s="385"/>
      <c r="BT24" s="373"/>
      <c r="BU24" s="387"/>
      <c r="BV24" s="385"/>
      <c r="BW24" s="373"/>
      <c r="BX24" s="387"/>
      <c r="BY24" s="385"/>
      <c r="BZ24" s="373"/>
      <c r="CA24" s="387"/>
      <c r="CB24" s="385"/>
      <c r="CC24" s="373"/>
      <c r="CD24" s="387"/>
      <c r="CE24" s="385"/>
      <c r="CF24" s="373"/>
      <c r="CG24" s="387"/>
      <c r="CH24" s="385"/>
      <c r="CI24" s="373"/>
      <c r="CJ24" s="387"/>
      <c r="CK24" s="385"/>
      <c r="CL24" s="373"/>
      <c r="CM24" s="387"/>
      <c r="CN24" s="385"/>
      <c r="CO24" s="373"/>
      <c r="CP24" s="387"/>
      <c r="CQ24" s="385"/>
      <c r="CR24" s="373"/>
      <c r="CS24" s="387"/>
      <c r="CT24" s="385"/>
      <c r="CU24" s="373"/>
      <c r="CV24" s="387"/>
      <c r="CW24" s="385"/>
      <c r="CX24" s="373"/>
      <c r="CY24" s="387"/>
      <c r="CZ24" s="385"/>
      <c r="DA24" s="373"/>
      <c r="DB24" s="387"/>
      <c r="DC24" s="385"/>
      <c r="DD24" s="373"/>
      <c r="DE24" s="387"/>
      <c r="DF24" s="385"/>
      <c r="DG24" s="373"/>
      <c r="DH24" s="387"/>
      <c r="DI24" s="385"/>
      <c r="DJ24" s="373"/>
      <c r="DK24" s="387"/>
      <c r="DL24" s="385"/>
      <c r="DM24" s="373"/>
      <c r="DN24" s="387"/>
      <c r="DO24" s="385"/>
      <c r="DP24" s="373"/>
      <c r="DQ24" s="387"/>
      <c r="DR24" s="385"/>
      <c r="DS24" s="373"/>
      <c r="DT24" s="387"/>
      <c r="DU24" s="385"/>
      <c r="DV24" s="373"/>
      <c r="DW24" s="387"/>
      <c r="DX24" s="385"/>
      <c r="DY24" s="373"/>
      <c r="DZ24" s="387"/>
      <c r="EA24" s="385"/>
      <c r="EB24" s="373"/>
      <c r="EC24" s="387"/>
      <c r="ED24" s="385"/>
      <c r="EE24" s="373"/>
      <c r="EF24" s="387"/>
      <c r="EG24" s="385"/>
      <c r="EH24" s="373"/>
      <c r="EI24" s="387"/>
      <c r="EJ24" s="385"/>
      <c r="EK24" s="373"/>
      <c r="EL24" s="387"/>
      <c r="EM24" s="385"/>
      <c r="EN24" s="373"/>
      <c r="EO24" s="387"/>
      <c r="EP24" s="385"/>
      <c r="EQ24" s="373"/>
      <c r="ER24" s="387"/>
      <c r="ES24" s="385"/>
      <c r="ET24" s="373"/>
      <c r="EU24" s="387"/>
      <c r="EV24" s="385"/>
      <c r="EW24" s="373"/>
      <c r="EX24" s="387"/>
      <c r="EY24" s="385"/>
      <c r="EZ24" s="373"/>
      <c r="FA24" s="387"/>
      <c r="FB24" s="385"/>
      <c r="FC24" s="373"/>
      <c r="FD24" s="387"/>
      <c r="FE24" s="385"/>
      <c r="FF24" s="373"/>
      <c r="FG24" s="387"/>
      <c r="FH24" s="385"/>
      <c r="FI24" s="373"/>
      <c r="FJ24" s="387"/>
      <c r="FK24" s="385"/>
      <c r="FL24" s="373"/>
      <c r="FM24" s="387"/>
      <c r="FN24" s="385"/>
      <c r="FO24" s="373"/>
      <c r="FP24" s="387"/>
      <c r="FQ24" s="385"/>
      <c r="FR24" s="373"/>
      <c r="FS24" s="387"/>
      <c r="FT24" s="385"/>
      <c r="FU24" s="373"/>
      <c r="FV24" s="387"/>
      <c r="FW24" s="385"/>
      <c r="FX24" s="373"/>
      <c r="FY24" s="387"/>
      <c r="FZ24" s="385"/>
      <c r="GA24" s="373"/>
      <c r="GB24" s="387"/>
      <c r="GC24" s="385"/>
      <c r="GD24" s="373"/>
      <c r="GE24" s="387"/>
      <c r="GF24" s="385"/>
      <c r="GG24" s="373"/>
      <c r="GH24" s="387"/>
      <c r="GI24" s="385"/>
      <c r="GJ24" s="373"/>
      <c r="GK24" s="387"/>
      <c r="GL24" s="385"/>
      <c r="GM24" s="373"/>
      <c r="GN24" s="387"/>
      <c r="GO24" s="385"/>
      <c r="GP24" s="373"/>
      <c r="GQ24" s="387"/>
      <c r="GR24" s="385"/>
      <c r="GS24" s="373"/>
      <c r="GT24" s="387"/>
      <c r="GU24" s="385"/>
      <c r="GV24" s="373"/>
      <c r="GW24" s="387"/>
      <c r="GX24" s="385"/>
      <c r="GY24" s="373"/>
      <c r="GZ24" s="387"/>
      <c r="HA24" s="385"/>
      <c r="HB24" s="373"/>
      <c r="HC24" s="387"/>
      <c r="HD24" s="385"/>
      <c r="HE24" s="373"/>
      <c r="HF24" s="387"/>
      <c r="HG24" s="385"/>
      <c r="HH24" s="373"/>
      <c r="HI24" s="387"/>
      <c r="HJ24" s="385"/>
      <c r="HK24" s="373"/>
      <c r="HL24" s="387"/>
      <c r="HM24" s="385"/>
      <c r="HN24" s="373"/>
      <c r="HO24" s="387"/>
      <c r="HP24" s="385"/>
      <c r="HQ24" s="373"/>
      <c r="HR24" s="387"/>
      <c r="HS24" s="385"/>
      <c r="HT24" s="373"/>
      <c r="HU24" s="387"/>
      <c r="HV24" s="385"/>
      <c r="HW24" s="373"/>
      <c r="HX24" s="387"/>
      <c r="HY24" s="385"/>
      <c r="HZ24" s="373"/>
      <c r="IA24" s="387"/>
      <c r="IB24" s="385"/>
      <c r="IC24" s="373"/>
      <c r="ID24" s="387"/>
      <c r="IE24" s="385"/>
      <c r="IF24" s="373"/>
      <c r="IG24" s="387"/>
      <c r="IH24" s="385"/>
      <c r="II24" s="373"/>
      <c r="IJ24" s="387"/>
      <c r="IK24" s="385"/>
      <c r="IL24" s="373"/>
      <c r="IM24" s="387"/>
      <c r="IN24" s="385"/>
      <c r="IO24" s="373"/>
      <c r="IP24" s="387"/>
      <c r="IQ24" s="385"/>
      <c r="IR24" s="373"/>
      <c r="IS24" s="387"/>
    </row>
    <row r="25" spans="1:253">
      <c r="A25" s="43">
        <v>18</v>
      </c>
      <c r="B25" s="103"/>
      <c r="C25" s="373"/>
      <c r="D25" s="105"/>
      <c r="E25" s="103"/>
      <c r="F25" s="373"/>
      <c r="G25" s="105"/>
      <c r="H25" s="385"/>
      <c r="I25" s="373"/>
      <c r="J25" s="387"/>
      <c r="K25" s="385"/>
      <c r="L25" s="373"/>
      <c r="M25" s="387"/>
      <c r="N25" s="385"/>
      <c r="O25" s="373"/>
      <c r="P25" s="387"/>
      <c r="Q25" s="385"/>
      <c r="R25" s="373"/>
      <c r="S25" s="387"/>
      <c r="T25" s="385"/>
      <c r="U25" s="373"/>
      <c r="V25" s="387"/>
      <c r="W25" s="385"/>
      <c r="X25" s="373"/>
      <c r="Y25" s="387"/>
      <c r="Z25" s="385"/>
      <c r="AA25" s="373"/>
      <c r="AB25" s="387"/>
      <c r="AC25" s="385"/>
      <c r="AD25" s="373"/>
      <c r="AE25" s="387"/>
      <c r="AF25" s="385"/>
      <c r="AG25" s="373"/>
      <c r="AH25" s="387"/>
      <c r="AI25" s="385"/>
      <c r="AJ25" s="373"/>
      <c r="AK25" s="387"/>
      <c r="AL25" s="385"/>
      <c r="AM25" s="373"/>
      <c r="AN25" s="387"/>
      <c r="AO25" s="385"/>
      <c r="AP25" s="405"/>
      <c r="AQ25" s="396"/>
      <c r="AR25" s="385"/>
      <c r="AS25" s="373"/>
      <c r="AT25" s="387"/>
      <c r="AU25" s="385"/>
      <c r="AV25" s="373"/>
      <c r="AW25" s="387"/>
      <c r="AX25" s="385"/>
      <c r="AY25" s="373"/>
      <c r="AZ25" s="387"/>
      <c r="BA25" s="385"/>
      <c r="BB25" s="373"/>
      <c r="BC25" s="387"/>
      <c r="BD25" s="385"/>
      <c r="BE25" s="373"/>
      <c r="BF25" s="387"/>
      <c r="BG25" s="385"/>
      <c r="BH25" s="373"/>
      <c r="BI25" s="387"/>
      <c r="BJ25" s="385"/>
      <c r="BK25" s="373"/>
      <c r="BL25" s="387"/>
      <c r="BM25" s="385"/>
      <c r="BN25" s="373"/>
      <c r="BO25" s="387"/>
      <c r="BP25" s="385"/>
      <c r="BQ25" s="373"/>
      <c r="BR25" s="387"/>
      <c r="BS25" s="385"/>
      <c r="BT25" s="373"/>
      <c r="BU25" s="387"/>
      <c r="BV25" s="385"/>
      <c r="BW25" s="373"/>
      <c r="BX25" s="387"/>
      <c r="BY25" s="385"/>
      <c r="BZ25" s="373"/>
      <c r="CA25" s="387"/>
      <c r="CB25" s="385"/>
      <c r="CC25" s="373"/>
      <c r="CD25" s="387"/>
      <c r="CE25" s="385"/>
      <c r="CF25" s="373"/>
      <c r="CG25" s="387"/>
      <c r="CH25" s="385"/>
      <c r="CI25" s="373"/>
      <c r="CJ25" s="387"/>
      <c r="CK25" s="385"/>
      <c r="CL25" s="373"/>
      <c r="CM25" s="387"/>
      <c r="CN25" s="385"/>
      <c r="CO25" s="373"/>
      <c r="CP25" s="387"/>
      <c r="CQ25" s="385"/>
      <c r="CR25" s="373"/>
      <c r="CS25" s="387"/>
      <c r="CT25" s="385"/>
      <c r="CU25" s="373"/>
      <c r="CV25" s="387"/>
      <c r="CW25" s="385"/>
      <c r="CX25" s="373"/>
      <c r="CY25" s="387"/>
      <c r="CZ25" s="385"/>
      <c r="DA25" s="373"/>
      <c r="DB25" s="387"/>
      <c r="DC25" s="385"/>
      <c r="DD25" s="373"/>
      <c r="DE25" s="387"/>
      <c r="DF25" s="385"/>
      <c r="DG25" s="373"/>
      <c r="DH25" s="387"/>
      <c r="DI25" s="385"/>
      <c r="DJ25" s="373"/>
      <c r="DK25" s="387"/>
      <c r="DL25" s="385"/>
      <c r="DM25" s="373"/>
      <c r="DN25" s="387"/>
      <c r="DO25" s="385"/>
      <c r="DP25" s="373"/>
      <c r="DQ25" s="387"/>
      <c r="DR25" s="385"/>
      <c r="DS25" s="373"/>
      <c r="DT25" s="387"/>
      <c r="DU25" s="385"/>
      <c r="DV25" s="373"/>
      <c r="DW25" s="387"/>
      <c r="DX25" s="385"/>
      <c r="DY25" s="373"/>
      <c r="DZ25" s="387"/>
      <c r="EA25" s="385"/>
      <c r="EB25" s="373"/>
      <c r="EC25" s="387"/>
      <c r="ED25" s="385"/>
      <c r="EE25" s="373"/>
      <c r="EF25" s="387"/>
      <c r="EG25" s="385"/>
      <c r="EH25" s="373"/>
      <c r="EI25" s="387"/>
      <c r="EJ25" s="385"/>
      <c r="EK25" s="373"/>
      <c r="EL25" s="387"/>
      <c r="EM25" s="385"/>
      <c r="EN25" s="373"/>
      <c r="EO25" s="387"/>
      <c r="EP25" s="385"/>
      <c r="EQ25" s="373"/>
      <c r="ER25" s="387"/>
      <c r="ES25" s="385"/>
      <c r="ET25" s="373"/>
      <c r="EU25" s="387"/>
      <c r="EV25" s="385"/>
      <c r="EW25" s="373"/>
      <c r="EX25" s="387"/>
      <c r="EY25" s="385"/>
      <c r="EZ25" s="373"/>
      <c r="FA25" s="387"/>
      <c r="FB25" s="385"/>
      <c r="FC25" s="373"/>
      <c r="FD25" s="387"/>
      <c r="FE25" s="385"/>
      <c r="FF25" s="373"/>
      <c r="FG25" s="387"/>
      <c r="FH25" s="385"/>
      <c r="FI25" s="373"/>
      <c r="FJ25" s="387"/>
      <c r="FK25" s="385"/>
      <c r="FL25" s="373"/>
      <c r="FM25" s="387"/>
      <c r="FN25" s="385"/>
      <c r="FO25" s="373"/>
      <c r="FP25" s="387"/>
      <c r="FQ25" s="385"/>
      <c r="FR25" s="373"/>
      <c r="FS25" s="387"/>
      <c r="FT25" s="385"/>
      <c r="FU25" s="373"/>
      <c r="FV25" s="387"/>
      <c r="FW25" s="385"/>
      <c r="FX25" s="373"/>
      <c r="FY25" s="387"/>
      <c r="FZ25" s="385"/>
      <c r="GA25" s="373"/>
      <c r="GB25" s="387"/>
      <c r="GC25" s="385"/>
      <c r="GD25" s="373"/>
      <c r="GE25" s="387"/>
      <c r="GF25" s="385"/>
      <c r="GG25" s="373"/>
      <c r="GH25" s="387"/>
      <c r="GI25" s="385"/>
      <c r="GJ25" s="373"/>
      <c r="GK25" s="387"/>
      <c r="GL25" s="385"/>
      <c r="GM25" s="373"/>
      <c r="GN25" s="387"/>
      <c r="GO25" s="385"/>
      <c r="GP25" s="373"/>
      <c r="GQ25" s="387"/>
      <c r="GR25" s="385"/>
      <c r="GS25" s="373"/>
      <c r="GT25" s="387"/>
      <c r="GU25" s="385"/>
      <c r="GV25" s="373"/>
      <c r="GW25" s="387"/>
      <c r="GX25" s="385"/>
      <c r="GY25" s="373"/>
      <c r="GZ25" s="387"/>
      <c r="HA25" s="385"/>
      <c r="HB25" s="373"/>
      <c r="HC25" s="387"/>
      <c r="HD25" s="385"/>
      <c r="HE25" s="373"/>
      <c r="HF25" s="387"/>
      <c r="HG25" s="385"/>
      <c r="HH25" s="373"/>
      <c r="HI25" s="387"/>
      <c r="HJ25" s="385"/>
      <c r="HK25" s="373"/>
      <c r="HL25" s="387"/>
      <c r="HM25" s="385"/>
      <c r="HN25" s="373"/>
      <c r="HO25" s="387"/>
      <c r="HP25" s="385"/>
      <c r="HQ25" s="373"/>
      <c r="HR25" s="387"/>
      <c r="HS25" s="385"/>
      <c r="HT25" s="373"/>
      <c r="HU25" s="387"/>
      <c r="HV25" s="385"/>
      <c r="HW25" s="373"/>
      <c r="HX25" s="387"/>
      <c r="HY25" s="385"/>
      <c r="HZ25" s="373"/>
      <c r="IA25" s="387"/>
      <c r="IB25" s="385"/>
      <c r="IC25" s="373"/>
      <c r="ID25" s="387"/>
      <c r="IE25" s="385"/>
      <c r="IF25" s="373"/>
      <c r="IG25" s="387"/>
      <c r="IH25" s="385"/>
      <c r="II25" s="373"/>
      <c r="IJ25" s="387"/>
      <c r="IK25" s="385"/>
      <c r="IL25" s="373"/>
      <c r="IM25" s="387"/>
      <c r="IN25" s="385"/>
      <c r="IO25" s="373"/>
      <c r="IP25" s="387"/>
      <c r="IQ25" s="385"/>
      <c r="IR25" s="373"/>
      <c r="IS25" s="387"/>
    </row>
    <row r="26" spans="1:253" s="54" customFormat="1">
      <c r="A26" s="242" t="s">
        <v>151</v>
      </c>
      <c r="B26" s="106"/>
      <c r="C26" s="374" t="s">
        <v>306</v>
      </c>
      <c r="D26" s="107"/>
      <c r="E26" s="106"/>
      <c r="F26" s="374" t="s">
        <v>307</v>
      </c>
      <c r="G26" s="107"/>
      <c r="H26" s="388"/>
      <c r="I26" s="374"/>
      <c r="J26" s="389"/>
      <c r="K26" s="388"/>
      <c r="L26" s="374"/>
      <c r="M26" s="389"/>
      <c r="N26" s="388"/>
      <c r="O26" s="374"/>
      <c r="P26" s="389"/>
      <c r="Q26" s="388"/>
      <c r="R26" s="374"/>
      <c r="S26" s="389"/>
      <c r="T26" s="388"/>
      <c r="U26" s="374"/>
      <c r="V26" s="389"/>
      <c r="W26" s="388"/>
      <c r="X26" s="374"/>
      <c r="Y26" s="389"/>
      <c r="Z26" s="388"/>
      <c r="AA26" s="374"/>
      <c r="AB26" s="389"/>
      <c r="AC26" s="388"/>
      <c r="AD26" s="374"/>
      <c r="AE26" s="389"/>
      <c r="AF26" s="388"/>
      <c r="AG26" s="374"/>
      <c r="AH26" s="389"/>
      <c r="AI26" s="388"/>
      <c r="AJ26" s="374"/>
      <c r="AK26" s="389"/>
      <c r="AL26" s="388"/>
      <c r="AM26" s="374"/>
      <c r="AN26" s="389"/>
      <c r="AO26" s="388"/>
      <c r="AP26" s="406"/>
      <c r="AQ26" s="397"/>
      <c r="AR26" s="388"/>
      <c r="AS26" s="374"/>
      <c r="AT26" s="389"/>
      <c r="AU26" s="388"/>
      <c r="AV26" s="374"/>
      <c r="AW26" s="389"/>
      <c r="AX26" s="388"/>
      <c r="AY26" s="374"/>
      <c r="AZ26" s="389"/>
      <c r="BA26" s="388"/>
      <c r="BB26" s="374"/>
      <c r="BC26" s="389"/>
      <c r="BD26" s="388"/>
      <c r="BE26" s="374"/>
      <c r="BF26" s="389"/>
      <c r="BG26" s="388"/>
      <c r="BH26" s="374"/>
      <c r="BI26" s="389"/>
      <c r="BJ26" s="388"/>
      <c r="BK26" s="374"/>
      <c r="BL26" s="389"/>
      <c r="BM26" s="388"/>
      <c r="BN26" s="374"/>
      <c r="BO26" s="389"/>
      <c r="BP26" s="388"/>
      <c r="BQ26" s="374"/>
      <c r="BR26" s="389"/>
      <c r="BS26" s="388"/>
      <c r="BT26" s="374"/>
      <c r="BU26" s="389"/>
      <c r="BV26" s="388"/>
      <c r="BW26" s="374"/>
      <c r="BX26" s="389"/>
      <c r="BY26" s="388"/>
      <c r="BZ26" s="374"/>
      <c r="CA26" s="389"/>
      <c r="CB26" s="388"/>
      <c r="CC26" s="374"/>
      <c r="CD26" s="389"/>
      <c r="CE26" s="388"/>
      <c r="CF26" s="374"/>
      <c r="CG26" s="389"/>
      <c r="CH26" s="388"/>
      <c r="CI26" s="374"/>
      <c r="CJ26" s="389"/>
      <c r="CK26" s="388"/>
      <c r="CL26" s="374"/>
      <c r="CM26" s="389"/>
      <c r="CN26" s="388"/>
      <c r="CO26" s="374"/>
      <c r="CP26" s="389"/>
      <c r="CQ26" s="388"/>
      <c r="CR26" s="374"/>
      <c r="CS26" s="389"/>
      <c r="CT26" s="388"/>
      <c r="CU26" s="374"/>
      <c r="CV26" s="389"/>
      <c r="CW26" s="388"/>
      <c r="CX26" s="374"/>
      <c r="CY26" s="389"/>
      <c r="CZ26" s="388"/>
      <c r="DA26" s="374"/>
      <c r="DB26" s="389"/>
      <c r="DC26" s="388"/>
      <c r="DD26" s="374"/>
      <c r="DE26" s="389"/>
      <c r="DF26" s="388"/>
      <c r="DG26" s="374"/>
      <c r="DH26" s="389"/>
      <c r="DI26" s="388"/>
      <c r="DJ26" s="374"/>
      <c r="DK26" s="389"/>
      <c r="DL26" s="388"/>
      <c r="DM26" s="374"/>
      <c r="DN26" s="389"/>
      <c r="DO26" s="388"/>
      <c r="DP26" s="374"/>
      <c r="DQ26" s="389"/>
      <c r="DR26" s="388"/>
      <c r="DS26" s="374"/>
      <c r="DT26" s="389"/>
      <c r="DU26" s="388"/>
      <c r="DV26" s="374"/>
      <c r="DW26" s="389"/>
      <c r="DX26" s="388"/>
      <c r="DY26" s="374"/>
      <c r="DZ26" s="389"/>
      <c r="EA26" s="388"/>
      <c r="EB26" s="374"/>
      <c r="EC26" s="389"/>
      <c r="ED26" s="388"/>
      <c r="EE26" s="374"/>
      <c r="EF26" s="389"/>
      <c r="EG26" s="388"/>
      <c r="EH26" s="374"/>
      <c r="EI26" s="389"/>
      <c r="EJ26" s="388"/>
      <c r="EK26" s="374"/>
      <c r="EL26" s="389"/>
      <c r="EM26" s="388"/>
      <c r="EN26" s="374"/>
      <c r="EO26" s="389"/>
      <c r="EP26" s="388"/>
      <c r="EQ26" s="374"/>
      <c r="ER26" s="389"/>
      <c r="ES26" s="388"/>
      <c r="ET26" s="374"/>
      <c r="EU26" s="389"/>
      <c r="EV26" s="388"/>
      <c r="EW26" s="374"/>
      <c r="EX26" s="389"/>
      <c r="EY26" s="388"/>
      <c r="EZ26" s="374"/>
      <c r="FA26" s="389"/>
      <c r="FB26" s="388"/>
      <c r="FC26" s="374"/>
      <c r="FD26" s="389"/>
      <c r="FE26" s="388"/>
      <c r="FF26" s="374"/>
      <c r="FG26" s="389"/>
      <c r="FH26" s="388"/>
      <c r="FI26" s="374"/>
      <c r="FJ26" s="389"/>
      <c r="FK26" s="388"/>
      <c r="FL26" s="374"/>
      <c r="FM26" s="389"/>
      <c r="FN26" s="388"/>
      <c r="FO26" s="374"/>
      <c r="FP26" s="389"/>
      <c r="FQ26" s="388"/>
      <c r="FR26" s="374"/>
      <c r="FS26" s="389"/>
      <c r="FT26" s="388"/>
      <c r="FU26" s="374"/>
      <c r="FV26" s="389"/>
      <c r="FW26" s="388"/>
      <c r="FX26" s="374"/>
      <c r="FY26" s="389"/>
      <c r="FZ26" s="388"/>
      <c r="GA26" s="374"/>
      <c r="GB26" s="389"/>
      <c r="GC26" s="388"/>
      <c r="GD26" s="374"/>
      <c r="GE26" s="389"/>
      <c r="GF26" s="388"/>
      <c r="GG26" s="374"/>
      <c r="GH26" s="389"/>
      <c r="GI26" s="388"/>
      <c r="GJ26" s="374"/>
      <c r="GK26" s="389"/>
      <c r="GL26" s="388"/>
      <c r="GM26" s="374"/>
      <c r="GN26" s="389"/>
      <c r="GO26" s="388"/>
      <c r="GP26" s="374"/>
      <c r="GQ26" s="389"/>
      <c r="GR26" s="388"/>
      <c r="GS26" s="374"/>
      <c r="GT26" s="389"/>
      <c r="GU26" s="388"/>
      <c r="GV26" s="374"/>
      <c r="GW26" s="389"/>
      <c r="GX26" s="388"/>
      <c r="GY26" s="374"/>
      <c r="GZ26" s="389"/>
      <c r="HA26" s="388"/>
      <c r="HB26" s="374"/>
      <c r="HC26" s="389"/>
      <c r="HD26" s="388"/>
      <c r="HE26" s="374"/>
      <c r="HF26" s="389"/>
      <c r="HG26" s="388"/>
      <c r="HH26" s="374"/>
      <c r="HI26" s="389"/>
      <c r="HJ26" s="388"/>
      <c r="HK26" s="374"/>
      <c r="HL26" s="389"/>
      <c r="HM26" s="388"/>
      <c r="HN26" s="374"/>
      <c r="HO26" s="389"/>
      <c r="HP26" s="388"/>
      <c r="HQ26" s="374"/>
      <c r="HR26" s="389"/>
      <c r="HS26" s="388"/>
      <c r="HT26" s="374"/>
      <c r="HU26" s="389"/>
      <c r="HV26" s="388"/>
      <c r="HW26" s="374"/>
      <c r="HX26" s="389"/>
      <c r="HY26" s="388"/>
      <c r="HZ26" s="374"/>
      <c r="IA26" s="389"/>
      <c r="IB26" s="388"/>
      <c r="IC26" s="374"/>
      <c r="ID26" s="389"/>
      <c r="IE26" s="388"/>
      <c r="IF26" s="374"/>
      <c r="IG26" s="389"/>
      <c r="IH26" s="388"/>
      <c r="II26" s="374"/>
      <c r="IJ26" s="389"/>
      <c r="IK26" s="388"/>
      <c r="IL26" s="374"/>
      <c r="IM26" s="389"/>
      <c r="IN26" s="388"/>
      <c r="IO26" s="374"/>
      <c r="IP26" s="389"/>
      <c r="IQ26" s="388"/>
      <c r="IR26" s="374"/>
      <c r="IS26" s="389"/>
    </row>
    <row r="27" spans="1:253">
      <c r="D27" s="70"/>
    </row>
  </sheetData>
  <phoneticPr fontId="8"/>
  <pageMargins left="0" right="0" top="0.74803149606299213" bottom="0.74803149606299213" header="0.31496062992125984" footer="0.31496062992125984"/>
  <pageSetup paperSize="9" orientation="landscape" horizontalDpi="4294967294" verticalDpi="4294967294"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79" workbookViewId="0">
      <selection activeCell="H2" sqref="H2"/>
    </sheetView>
  </sheetViews>
  <sheetFormatPr defaultRowHeight="13.5"/>
  <cols>
    <col min="1" max="1" width="4.5" bestFit="1" customWidth="1"/>
    <col min="2" max="2" width="9" style="56"/>
    <col min="3" max="3" width="8.5" style="1" customWidth="1"/>
    <col min="4" max="4" width="9" style="1" customWidth="1"/>
    <col min="5" max="5" width="30.875" style="73" customWidth="1"/>
    <col min="6" max="6" width="17.875" style="73" customWidth="1"/>
    <col min="7" max="7" width="6.125" style="1" bestFit="1" customWidth="1"/>
    <col min="8" max="8" width="6.25" style="1" bestFit="1" customWidth="1"/>
  </cols>
  <sheetData>
    <row r="1" spans="1:9">
      <c r="B1" s="55" t="s">
        <v>152</v>
      </c>
      <c r="C1" s="53" t="s">
        <v>0</v>
      </c>
      <c r="D1" s="53" t="s">
        <v>153</v>
      </c>
      <c r="E1" s="72" t="s">
        <v>1</v>
      </c>
      <c r="F1" s="72" t="s">
        <v>154</v>
      </c>
      <c r="G1" s="53" t="s">
        <v>155</v>
      </c>
      <c r="H1" s="53" t="s">
        <v>40</v>
      </c>
    </row>
    <row r="2" spans="1:9">
      <c r="A2">
        <v>1</v>
      </c>
      <c r="B2" s="356" t="s">
        <v>273</v>
      </c>
      <c r="C2" s="357">
        <v>40577</v>
      </c>
      <c r="D2" s="358">
        <v>0.54166666666666663</v>
      </c>
      <c r="E2" s="359" t="s">
        <v>312</v>
      </c>
      <c r="F2" s="359" t="s">
        <v>313</v>
      </c>
      <c r="G2" s="360" t="s">
        <v>315</v>
      </c>
      <c r="H2" s="360" t="s">
        <v>316</v>
      </c>
      <c r="I2" s="110" t="s">
        <v>160</v>
      </c>
    </row>
    <row r="3" spans="1:9">
      <c r="A3">
        <v>2</v>
      </c>
      <c r="B3" s="361"/>
      <c r="C3" s="362"/>
      <c r="D3" s="363"/>
      <c r="E3" s="364"/>
      <c r="F3" s="364"/>
      <c r="G3" s="365"/>
      <c r="H3" s="365"/>
      <c r="I3" s="108"/>
    </row>
    <row r="4" spans="1:9">
      <c r="A4">
        <v>3</v>
      </c>
      <c r="B4" s="361"/>
      <c r="C4" s="362"/>
      <c r="D4" s="363"/>
      <c r="E4" s="364"/>
      <c r="F4" s="364"/>
      <c r="G4" s="365"/>
      <c r="H4" s="365"/>
      <c r="I4" s="108" t="s">
        <v>161</v>
      </c>
    </row>
    <row r="5" spans="1:9">
      <c r="A5">
        <v>4</v>
      </c>
      <c r="B5" s="361"/>
      <c r="C5" s="362"/>
      <c r="D5" s="363"/>
      <c r="E5" s="364"/>
      <c r="F5" s="364"/>
      <c r="G5" s="365"/>
      <c r="H5" s="365"/>
      <c r="I5" s="109" t="s">
        <v>159</v>
      </c>
    </row>
    <row r="6" spans="1:9">
      <c r="A6">
        <v>5</v>
      </c>
      <c r="B6" s="361"/>
      <c r="C6" s="362"/>
      <c r="D6" s="363"/>
      <c r="E6" s="364"/>
      <c r="F6" s="364"/>
      <c r="G6" s="365"/>
      <c r="H6" s="365"/>
      <c r="I6" s="108"/>
    </row>
    <row r="7" spans="1:9">
      <c r="A7">
        <v>6</v>
      </c>
      <c r="B7" s="361"/>
      <c r="C7" s="362"/>
      <c r="D7" s="363"/>
      <c r="E7" s="364"/>
      <c r="F7" s="364"/>
      <c r="G7" s="365"/>
      <c r="H7" s="365"/>
      <c r="I7" s="108" t="s">
        <v>162</v>
      </c>
    </row>
    <row r="8" spans="1:9">
      <c r="A8">
        <v>7</v>
      </c>
      <c r="B8" s="361"/>
      <c r="C8" s="362"/>
      <c r="D8" s="363"/>
      <c r="E8" s="364"/>
      <c r="F8" s="364"/>
      <c r="G8" s="365"/>
      <c r="H8" s="365"/>
    </row>
    <row r="9" spans="1:9">
      <c r="A9">
        <v>8</v>
      </c>
      <c r="B9" s="361"/>
      <c r="C9" s="362"/>
      <c r="D9" s="363"/>
      <c r="E9" s="364"/>
      <c r="F9" s="364"/>
      <c r="G9" s="365"/>
      <c r="H9" s="365"/>
    </row>
    <row r="10" spans="1:9">
      <c r="A10">
        <v>9</v>
      </c>
      <c r="B10" s="361"/>
      <c r="C10" s="362"/>
      <c r="D10" s="363"/>
      <c r="E10" s="364"/>
      <c r="F10" s="364"/>
      <c r="G10" s="365"/>
      <c r="H10" s="365"/>
    </row>
    <row r="11" spans="1:9">
      <c r="A11">
        <v>10</v>
      </c>
      <c r="B11" s="361"/>
      <c r="C11" s="362"/>
      <c r="D11" s="363"/>
      <c r="E11" s="364"/>
      <c r="F11" s="364"/>
      <c r="G11" s="365"/>
      <c r="H11" s="365"/>
    </row>
    <row r="12" spans="1:9">
      <c r="A12">
        <v>11</v>
      </c>
      <c r="B12" s="361"/>
      <c r="C12" s="362"/>
      <c r="D12" s="363"/>
      <c r="E12" s="364"/>
      <c r="F12" s="364"/>
      <c r="G12" s="365"/>
      <c r="H12" s="365"/>
    </row>
    <row r="13" spans="1:9">
      <c r="A13">
        <v>12</v>
      </c>
      <c r="B13" s="361"/>
      <c r="C13" s="362"/>
      <c r="D13" s="363"/>
      <c r="E13" s="364"/>
      <c r="F13" s="364"/>
      <c r="G13" s="365"/>
      <c r="H13" s="365"/>
    </row>
    <row r="14" spans="1:9">
      <c r="A14">
        <v>13</v>
      </c>
      <c r="B14" s="361"/>
      <c r="C14" s="362"/>
      <c r="D14" s="363"/>
      <c r="E14" s="364"/>
      <c r="F14" s="364"/>
      <c r="G14" s="365"/>
      <c r="H14" s="365"/>
    </row>
    <row r="15" spans="1:9">
      <c r="A15">
        <v>14</v>
      </c>
      <c r="B15" s="361"/>
      <c r="C15" s="362"/>
      <c r="D15" s="363"/>
      <c r="E15" s="364"/>
      <c r="F15" s="364"/>
      <c r="G15" s="365"/>
      <c r="H15" s="365"/>
    </row>
    <row r="16" spans="1:9">
      <c r="A16">
        <v>15</v>
      </c>
      <c r="B16" s="361"/>
      <c r="C16" s="362"/>
      <c r="D16" s="363"/>
      <c r="E16" s="364"/>
      <c r="F16" s="364"/>
      <c r="G16" s="365"/>
      <c r="H16" s="365"/>
    </row>
    <row r="17" spans="1:8">
      <c r="A17">
        <v>16</v>
      </c>
      <c r="B17" s="361"/>
      <c r="C17" s="362"/>
      <c r="D17" s="363"/>
      <c r="E17" s="364"/>
      <c r="F17" s="364"/>
      <c r="G17" s="365"/>
      <c r="H17" s="365"/>
    </row>
    <row r="18" spans="1:8">
      <c r="A18">
        <v>17</v>
      </c>
      <c r="B18" s="361"/>
      <c r="C18" s="362"/>
      <c r="D18" s="363"/>
      <c r="E18" s="364"/>
      <c r="F18" s="364"/>
      <c r="G18" s="365"/>
      <c r="H18" s="365"/>
    </row>
    <row r="19" spans="1:8">
      <c r="A19">
        <v>18</v>
      </c>
      <c r="B19" s="361"/>
      <c r="C19" s="362"/>
      <c r="D19" s="363"/>
      <c r="E19" s="364"/>
      <c r="F19" s="364"/>
      <c r="G19" s="365"/>
      <c r="H19" s="365"/>
    </row>
    <row r="20" spans="1:8">
      <c r="A20">
        <v>19</v>
      </c>
      <c r="B20" s="361"/>
      <c r="C20" s="362"/>
      <c r="D20" s="363"/>
      <c r="E20" s="364"/>
      <c r="F20" s="364"/>
      <c r="G20" s="365"/>
      <c r="H20" s="365"/>
    </row>
    <row r="21" spans="1:8">
      <c r="A21">
        <v>20</v>
      </c>
      <c r="B21" s="361"/>
      <c r="C21" s="362"/>
      <c r="D21" s="363"/>
      <c r="E21" s="364"/>
      <c r="F21" s="364"/>
      <c r="G21" s="365"/>
      <c r="H21" s="365"/>
    </row>
    <row r="22" spans="1:8">
      <c r="A22">
        <v>21</v>
      </c>
      <c r="B22" s="361"/>
      <c r="C22" s="362"/>
      <c r="D22" s="363"/>
      <c r="E22" s="364"/>
      <c r="F22" s="364"/>
      <c r="G22" s="365"/>
      <c r="H22" s="365"/>
    </row>
    <row r="23" spans="1:8">
      <c r="A23">
        <v>22</v>
      </c>
      <c r="B23" s="361"/>
      <c r="C23" s="362"/>
      <c r="D23" s="363"/>
      <c r="E23" s="364"/>
      <c r="F23" s="364"/>
      <c r="G23" s="365"/>
      <c r="H23" s="365"/>
    </row>
    <row r="24" spans="1:8">
      <c r="A24">
        <v>23</v>
      </c>
      <c r="B24" s="361"/>
      <c r="C24" s="362"/>
      <c r="D24" s="363"/>
      <c r="E24" s="364"/>
      <c r="F24" s="364"/>
      <c r="G24" s="365"/>
      <c r="H24" s="365"/>
    </row>
    <row r="25" spans="1:8">
      <c r="A25">
        <v>24</v>
      </c>
      <c r="B25" s="361"/>
      <c r="C25" s="362"/>
      <c r="D25" s="363"/>
      <c r="E25" s="364"/>
      <c r="F25" s="364"/>
      <c r="G25" s="365"/>
      <c r="H25" s="365"/>
    </row>
    <row r="26" spans="1:8">
      <c r="A26">
        <v>25</v>
      </c>
      <c r="B26" s="361"/>
      <c r="C26" s="362"/>
      <c r="D26" s="363"/>
      <c r="E26" s="364"/>
      <c r="F26" s="364"/>
      <c r="G26" s="365"/>
      <c r="H26" s="365"/>
    </row>
    <row r="27" spans="1:8">
      <c r="A27">
        <v>26</v>
      </c>
      <c r="B27" s="361"/>
      <c r="C27" s="362"/>
      <c r="D27" s="363"/>
      <c r="E27" s="364"/>
      <c r="F27" s="364"/>
      <c r="G27" s="365"/>
      <c r="H27" s="365"/>
    </row>
    <row r="28" spans="1:8">
      <c r="A28">
        <v>27</v>
      </c>
      <c r="B28" s="361"/>
      <c r="C28" s="362"/>
      <c r="D28" s="363"/>
      <c r="E28" s="364"/>
      <c r="F28" s="364"/>
      <c r="G28" s="365"/>
      <c r="H28" s="365"/>
    </row>
    <row r="29" spans="1:8">
      <c r="A29">
        <v>28</v>
      </c>
      <c r="B29" s="361"/>
      <c r="C29" s="362"/>
      <c r="D29" s="363"/>
      <c r="E29" s="364"/>
      <c r="F29" s="364"/>
      <c r="G29" s="365"/>
      <c r="H29" s="365"/>
    </row>
    <row r="30" spans="1:8">
      <c r="A30">
        <v>29</v>
      </c>
      <c r="B30" s="361"/>
      <c r="C30" s="362"/>
      <c r="D30" s="363"/>
      <c r="E30" s="364"/>
      <c r="F30" s="364"/>
      <c r="G30" s="365"/>
      <c r="H30" s="365"/>
    </row>
    <row r="31" spans="1:8">
      <c r="A31">
        <v>30</v>
      </c>
      <c r="B31" s="361"/>
      <c r="C31" s="362"/>
      <c r="D31" s="363"/>
      <c r="E31" s="364"/>
      <c r="F31" s="364"/>
      <c r="G31" s="365"/>
      <c r="H31" s="365"/>
    </row>
    <row r="32" spans="1:8">
      <c r="A32">
        <v>31</v>
      </c>
      <c r="B32" s="361"/>
      <c r="C32" s="362"/>
      <c r="D32" s="363"/>
      <c r="E32" s="364"/>
      <c r="F32" s="364"/>
      <c r="G32" s="365"/>
      <c r="H32" s="365"/>
    </row>
    <row r="33" spans="1:8">
      <c r="A33">
        <v>32</v>
      </c>
      <c r="B33" s="361"/>
      <c r="C33" s="362"/>
      <c r="D33" s="363"/>
      <c r="E33" s="364"/>
      <c r="F33" s="364"/>
      <c r="G33" s="365"/>
      <c r="H33" s="365"/>
    </row>
    <row r="34" spans="1:8">
      <c r="A34">
        <v>33</v>
      </c>
      <c r="B34" s="361"/>
      <c r="C34" s="362"/>
      <c r="D34" s="363"/>
      <c r="E34" s="364"/>
      <c r="F34" s="364"/>
      <c r="G34" s="365"/>
      <c r="H34" s="365"/>
    </row>
    <row r="35" spans="1:8">
      <c r="A35">
        <v>34</v>
      </c>
      <c r="B35" s="361"/>
      <c r="C35" s="362"/>
      <c r="D35" s="363"/>
      <c r="E35" s="364"/>
      <c r="F35" s="364"/>
      <c r="G35" s="365"/>
      <c r="H35" s="365"/>
    </row>
    <row r="36" spans="1:8">
      <c r="A36">
        <v>35</v>
      </c>
      <c r="B36" s="361"/>
      <c r="C36" s="362"/>
      <c r="D36" s="363"/>
      <c r="E36" s="364"/>
      <c r="F36" s="364"/>
      <c r="G36" s="365"/>
      <c r="H36" s="365"/>
    </row>
    <row r="37" spans="1:8">
      <c r="A37">
        <v>36</v>
      </c>
      <c r="B37" s="361"/>
      <c r="C37" s="362"/>
      <c r="D37" s="363"/>
      <c r="E37" s="364"/>
      <c r="F37" s="364"/>
      <c r="G37" s="365"/>
      <c r="H37" s="365"/>
    </row>
    <row r="38" spans="1:8">
      <c r="A38">
        <v>37</v>
      </c>
      <c r="B38" s="361"/>
      <c r="C38" s="362"/>
      <c r="D38" s="363"/>
      <c r="E38" s="364"/>
      <c r="F38" s="364"/>
      <c r="G38" s="365"/>
      <c r="H38" s="365"/>
    </row>
    <row r="39" spans="1:8">
      <c r="A39">
        <v>38</v>
      </c>
      <c r="B39" s="361"/>
      <c r="C39" s="362"/>
      <c r="D39" s="363"/>
      <c r="E39" s="364"/>
      <c r="F39" s="364"/>
      <c r="G39" s="365"/>
      <c r="H39" s="365"/>
    </row>
    <row r="40" spans="1:8">
      <c r="A40">
        <v>39</v>
      </c>
      <c r="B40" s="361"/>
      <c r="C40" s="362"/>
      <c r="D40" s="363"/>
      <c r="E40" s="364"/>
      <c r="F40" s="364"/>
      <c r="G40" s="365"/>
      <c r="H40" s="365"/>
    </row>
    <row r="41" spans="1:8">
      <c r="A41">
        <v>40</v>
      </c>
      <c r="B41" s="361"/>
      <c r="C41" s="362"/>
      <c r="D41" s="363"/>
      <c r="E41" s="364"/>
      <c r="F41" s="364"/>
      <c r="G41" s="365"/>
      <c r="H41" s="365"/>
    </row>
    <row r="42" spans="1:8">
      <c r="A42">
        <v>41</v>
      </c>
      <c r="B42" s="361"/>
      <c r="C42" s="362"/>
      <c r="D42" s="363"/>
      <c r="E42" s="364"/>
      <c r="F42" s="364"/>
      <c r="G42" s="365"/>
      <c r="H42" s="365"/>
    </row>
    <row r="43" spans="1:8">
      <c r="A43">
        <v>42</v>
      </c>
      <c r="B43" s="361"/>
      <c r="C43" s="362"/>
      <c r="D43" s="363"/>
      <c r="E43" s="364"/>
      <c r="F43" s="364"/>
      <c r="G43" s="365"/>
      <c r="H43" s="365"/>
    </row>
    <row r="44" spans="1:8">
      <c r="A44">
        <v>43</v>
      </c>
      <c r="B44" s="361"/>
      <c r="C44" s="362"/>
      <c r="D44" s="363"/>
      <c r="E44" s="364"/>
      <c r="F44" s="364"/>
      <c r="G44" s="365"/>
      <c r="H44" s="365"/>
    </row>
    <row r="45" spans="1:8">
      <c r="A45">
        <v>44</v>
      </c>
      <c r="B45" s="361"/>
      <c r="C45" s="362"/>
      <c r="D45" s="363"/>
      <c r="E45" s="364"/>
      <c r="F45" s="364"/>
      <c r="G45" s="365"/>
      <c r="H45" s="365"/>
    </row>
    <row r="46" spans="1:8">
      <c r="A46">
        <v>45</v>
      </c>
      <c r="B46" s="361"/>
      <c r="C46" s="362"/>
      <c r="D46" s="363"/>
      <c r="E46" s="364"/>
      <c r="F46" s="364"/>
      <c r="G46" s="365"/>
      <c r="H46" s="365"/>
    </row>
    <row r="47" spans="1:8">
      <c r="A47">
        <v>46</v>
      </c>
      <c r="B47" s="361"/>
      <c r="C47" s="362"/>
      <c r="D47" s="363"/>
      <c r="E47" s="364"/>
      <c r="F47" s="364"/>
      <c r="G47" s="365"/>
      <c r="H47" s="365"/>
    </row>
    <row r="48" spans="1:8">
      <c r="A48">
        <v>47</v>
      </c>
      <c r="B48" s="361"/>
      <c r="C48" s="362"/>
      <c r="D48" s="363"/>
      <c r="E48" s="364"/>
      <c r="F48" s="364"/>
      <c r="G48" s="365"/>
      <c r="H48" s="365"/>
    </row>
    <row r="49" spans="1:8">
      <c r="A49">
        <v>48</v>
      </c>
      <c r="B49" s="361"/>
      <c r="C49" s="362"/>
      <c r="D49" s="363"/>
      <c r="E49" s="364"/>
      <c r="F49" s="364"/>
      <c r="G49" s="365"/>
      <c r="H49" s="365"/>
    </row>
    <row r="50" spans="1:8">
      <c r="A50">
        <v>49</v>
      </c>
      <c r="B50" s="361"/>
      <c r="C50" s="362"/>
      <c r="D50" s="363"/>
      <c r="E50" s="364"/>
      <c r="F50" s="364"/>
      <c r="G50" s="365"/>
      <c r="H50" s="365"/>
    </row>
    <row r="51" spans="1:8">
      <c r="A51">
        <v>50</v>
      </c>
      <c r="B51" s="361"/>
      <c r="C51" s="362"/>
      <c r="D51" s="363"/>
      <c r="E51" s="364"/>
      <c r="F51" s="364"/>
      <c r="G51" s="365"/>
      <c r="H51" s="365"/>
    </row>
    <row r="52" spans="1:8">
      <c r="A52">
        <v>51</v>
      </c>
      <c r="B52" s="361"/>
      <c r="C52" s="362"/>
      <c r="D52" s="363"/>
      <c r="E52" s="364"/>
      <c r="F52" s="364"/>
      <c r="G52" s="365"/>
      <c r="H52" s="365"/>
    </row>
    <row r="53" spans="1:8">
      <c r="A53">
        <v>52</v>
      </c>
      <c r="B53" s="361"/>
      <c r="C53" s="362"/>
      <c r="D53" s="363"/>
      <c r="E53" s="364"/>
      <c r="F53" s="364"/>
      <c r="G53" s="365"/>
      <c r="H53" s="365"/>
    </row>
    <row r="54" spans="1:8">
      <c r="A54">
        <v>53</v>
      </c>
      <c r="B54" s="361"/>
      <c r="C54" s="362"/>
      <c r="D54" s="363"/>
      <c r="E54" s="364"/>
      <c r="F54" s="364"/>
      <c r="G54" s="365"/>
      <c r="H54" s="365"/>
    </row>
    <row r="55" spans="1:8">
      <c r="A55">
        <v>54</v>
      </c>
      <c r="B55" s="361"/>
      <c r="C55" s="362"/>
      <c r="D55" s="363"/>
      <c r="E55" s="364"/>
      <c r="F55" s="364"/>
      <c r="G55" s="365"/>
      <c r="H55" s="365"/>
    </row>
    <row r="56" spans="1:8">
      <c r="A56">
        <v>55</v>
      </c>
      <c r="B56" s="361"/>
      <c r="C56" s="362"/>
      <c r="D56" s="363"/>
      <c r="E56" s="364"/>
      <c r="F56" s="364"/>
      <c r="G56" s="365"/>
      <c r="H56" s="365"/>
    </row>
    <row r="57" spans="1:8">
      <c r="A57">
        <v>56</v>
      </c>
      <c r="B57" s="361"/>
      <c r="C57" s="362"/>
      <c r="D57" s="363"/>
      <c r="E57" s="364"/>
      <c r="F57" s="364"/>
      <c r="G57" s="365"/>
      <c r="H57" s="365"/>
    </row>
    <row r="58" spans="1:8">
      <c r="A58">
        <v>57</v>
      </c>
      <c r="B58" s="361"/>
      <c r="C58" s="362"/>
      <c r="D58" s="363"/>
      <c r="E58" s="364"/>
      <c r="F58" s="364"/>
      <c r="G58" s="365"/>
      <c r="H58" s="365"/>
    </row>
    <row r="59" spans="1:8">
      <c r="A59">
        <v>58</v>
      </c>
      <c r="B59" s="361"/>
      <c r="C59" s="362"/>
      <c r="D59" s="363"/>
      <c r="E59" s="364"/>
      <c r="F59" s="364"/>
      <c r="G59" s="365"/>
      <c r="H59" s="365"/>
    </row>
    <row r="60" spans="1:8">
      <c r="A60">
        <v>59</v>
      </c>
      <c r="B60" s="361"/>
      <c r="C60" s="362"/>
      <c r="D60" s="363"/>
      <c r="E60" s="364"/>
      <c r="F60" s="364"/>
      <c r="G60" s="365"/>
      <c r="H60" s="365"/>
    </row>
    <row r="61" spans="1:8">
      <c r="A61">
        <v>60</v>
      </c>
      <c r="B61" s="361"/>
      <c r="C61" s="362"/>
      <c r="D61" s="363"/>
      <c r="E61" s="364"/>
      <c r="F61" s="364"/>
      <c r="G61" s="365"/>
      <c r="H61" s="365"/>
    </row>
    <row r="62" spans="1:8">
      <c r="A62">
        <v>61</v>
      </c>
      <c r="B62" s="361"/>
      <c r="C62" s="362"/>
      <c r="D62" s="363"/>
      <c r="E62" s="364"/>
      <c r="F62" s="364"/>
      <c r="G62" s="365"/>
      <c r="H62" s="365"/>
    </row>
    <row r="63" spans="1:8">
      <c r="A63">
        <v>62</v>
      </c>
      <c r="B63" s="361"/>
      <c r="C63" s="362"/>
      <c r="D63" s="363"/>
      <c r="E63" s="364"/>
      <c r="F63" s="364"/>
      <c r="G63" s="365"/>
      <c r="H63" s="365"/>
    </row>
    <row r="64" spans="1:8">
      <c r="A64">
        <v>63</v>
      </c>
      <c r="B64" s="361"/>
      <c r="C64" s="362"/>
      <c r="D64" s="363"/>
      <c r="E64" s="364"/>
      <c r="F64" s="364"/>
      <c r="G64" s="365"/>
      <c r="H64" s="365"/>
    </row>
    <row r="65" spans="1:8">
      <c r="A65">
        <v>64</v>
      </c>
      <c r="B65" s="361"/>
      <c r="C65" s="362"/>
      <c r="D65" s="363"/>
      <c r="E65" s="364"/>
      <c r="F65" s="364"/>
      <c r="G65" s="365"/>
      <c r="H65" s="365"/>
    </row>
    <row r="66" spans="1:8">
      <c r="A66">
        <v>65</v>
      </c>
      <c r="B66" s="361"/>
      <c r="C66" s="362"/>
      <c r="D66" s="363"/>
      <c r="E66" s="364"/>
      <c r="F66" s="364"/>
      <c r="G66" s="365"/>
      <c r="H66" s="365"/>
    </row>
    <row r="67" spans="1:8">
      <c r="A67">
        <v>66</v>
      </c>
      <c r="B67" s="361"/>
      <c r="C67" s="362"/>
      <c r="D67" s="363"/>
      <c r="E67" s="364"/>
      <c r="F67" s="364"/>
      <c r="G67" s="365"/>
      <c r="H67" s="365"/>
    </row>
    <row r="68" spans="1:8">
      <c r="A68">
        <v>67</v>
      </c>
      <c r="B68" s="361"/>
      <c r="C68" s="362"/>
      <c r="D68" s="363"/>
      <c r="E68" s="364"/>
      <c r="F68" s="364"/>
      <c r="G68" s="365"/>
      <c r="H68" s="365"/>
    </row>
    <row r="69" spans="1:8">
      <c r="A69">
        <v>68</v>
      </c>
      <c r="B69" s="361"/>
      <c r="C69" s="362"/>
      <c r="D69" s="363"/>
      <c r="E69" s="364"/>
      <c r="F69" s="364"/>
      <c r="G69" s="365"/>
      <c r="H69" s="365"/>
    </row>
    <row r="70" spans="1:8">
      <c r="A70">
        <v>69</v>
      </c>
      <c r="B70" s="361"/>
      <c r="C70" s="362"/>
      <c r="D70" s="363"/>
      <c r="E70" s="364"/>
      <c r="F70" s="364"/>
      <c r="G70" s="365"/>
      <c r="H70" s="365"/>
    </row>
    <row r="71" spans="1:8">
      <c r="A71">
        <v>70</v>
      </c>
      <c r="B71" s="361"/>
      <c r="C71" s="362"/>
      <c r="D71" s="363"/>
      <c r="E71" s="364"/>
      <c r="F71" s="364"/>
      <c r="G71" s="365"/>
      <c r="H71" s="365"/>
    </row>
    <row r="72" spans="1:8">
      <c r="A72">
        <v>71</v>
      </c>
      <c r="B72" s="361"/>
      <c r="C72" s="362"/>
      <c r="D72" s="363"/>
      <c r="E72" s="364"/>
      <c r="F72" s="364"/>
      <c r="G72" s="365"/>
      <c r="H72" s="365"/>
    </row>
    <row r="73" spans="1:8">
      <c r="A73">
        <v>72</v>
      </c>
      <c r="B73" s="361"/>
      <c r="C73" s="362"/>
      <c r="D73" s="363"/>
      <c r="E73" s="364"/>
      <c r="F73" s="364"/>
      <c r="G73" s="365"/>
      <c r="H73" s="365"/>
    </row>
    <row r="74" spans="1:8">
      <c r="A74">
        <v>73</v>
      </c>
      <c r="B74" s="361"/>
      <c r="C74" s="362"/>
      <c r="D74" s="363"/>
      <c r="E74" s="364"/>
      <c r="F74" s="364"/>
      <c r="G74" s="365"/>
      <c r="H74" s="365"/>
    </row>
    <row r="75" spans="1:8">
      <c r="A75">
        <v>74</v>
      </c>
      <c r="B75" s="361"/>
      <c r="C75" s="362"/>
      <c r="D75" s="363"/>
      <c r="E75" s="364"/>
      <c r="F75" s="364"/>
      <c r="G75" s="365"/>
      <c r="H75" s="365"/>
    </row>
    <row r="76" spans="1:8">
      <c r="A76">
        <v>75</v>
      </c>
      <c r="B76" s="361"/>
      <c r="C76" s="362"/>
      <c r="D76" s="363"/>
      <c r="E76" s="364"/>
      <c r="F76" s="364"/>
      <c r="G76" s="365"/>
      <c r="H76" s="365"/>
    </row>
    <row r="77" spans="1:8">
      <c r="A77">
        <v>76</v>
      </c>
      <c r="B77" s="361"/>
      <c r="C77" s="362"/>
      <c r="D77" s="363"/>
      <c r="E77" s="364"/>
      <c r="F77" s="364"/>
      <c r="G77" s="365"/>
      <c r="H77" s="365"/>
    </row>
    <row r="78" spans="1:8">
      <c r="A78">
        <v>77</v>
      </c>
      <c r="B78" s="361"/>
      <c r="C78" s="362"/>
      <c r="D78" s="363"/>
      <c r="E78" s="364"/>
      <c r="F78" s="364"/>
      <c r="G78" s="365"/>
      <c r="H78" s="365"/>
    </row>
    <row r="79" spans="1:8">
      <c r="A79">
        <v>78</v>
      </c>
      <c r="B79" s="361"/>
      <c r="C79" s="362"/>
      <c r="D79" s="363"/>
      <c r="E79" s="364"/>
      <c r="F79" s="364"/>
      <c r="G79" s="365"/>
      <c r="H79" s="365"/>
    </row>
    <row r="80" spans="1:8">
      <c r="A80">
        <v>79</v>
      </c>
      <c r="B80" s="378"/>
      <c r="C80" s="379"/>
      <c r="D80" s="380"/>
      <c r="E80" s="381"/>
      <c r="F80" s="381"/>
      <c r="G80" s="382"/>
      <c r="H80" s="382"/>
    </row>
    <row r="81" spans="1:8">
      <c r="A81">
        <v>80</v>
      </c>
      <c r="B81" s="378"/>
      <c r="C81" s="379"/>
      <c r="D81" s="380"/>
      <c r="E81" s="381"/>
      <c r="F81" s="381"/>
      <c r="G81" s="382"/>
      <c r="H81" s="382"/>
    </row>
    <row r="82" spans="1:8">
      <c r="A82">
        <v>81</v>
      </c>
      <c r="B82" s="378"/>
      <c r="C82" s="379"/>
      <c r="D82" s="380"/>
      <c r="E82" s="381"/>
      <c r="F82" s="381"/>
      <c r="G82" s="382"/>
      <c r="H82" s="382"/>
    </row>
    <row r="83" spans="1:8">
      <c r="A83">
        <v>82</v>
      </c>
      <c r="B83" s="378"/>
      <c r="C83" s="379"/>
      <c r="D83" s="380"/>
      <c r="E83" s="381"/>
      <c r="F83" s="381"/>
      <c r="G83" s="382"/>
      <c r="H83" s="382"/>
    </row>
    <row r="84" spans="1:8">
      <c r="A84">
        <v>83</v>
      </c>
      <c r="B84" s="378"/>
      <c r="C84" s="379"/>
      <c r="D84" s="380"/>
      <c r="E84" s="381"/>
      <c r="F84" s="381"/>
      <c r="G84" s="382"/>
      <c r="H84" s="382"/>
    </row>
    <row r="85" spans="1:8">
      <c r="A85">
        <v>84</v>
      </c>
      <c r="B85" s="378"/>
      <c r="C85" s="379"/>
      <c r="D85" s="380"/>
      <c r="E85" s="381"/>
      <c r="F85" s="381"/>
      <c r="G85" s="382"/>
      <c r="H85" s="382"/>
    </row>
    <row r="86" spans="1:8">
      <c r="A86">
        <v>85</v>
      </c>
      <c r="B86" s="378"/>
      <c r="C86" s="379"/>
      <c r="D86" s="380"/>
      <c r="E86" s="381"/>
      <c r="F86" s="381"/>
      <c r="G86" s="382"/>
      <c r="H86" s="382"/>
    </row>
    <row r="87" spans="1:8">
      <c r="A87">
        <v>86</v>
      </c>
      <c r="B87" s="378"/>
      <c r="C87" s="379"/>
      <c r="D87" s="380"/>
      <c r="E87" s="381"/>
      <c r="F87" s="381"/>
      <c r="G87" s="382"/>
      <c r="H87" s="382"/>
    </row>
    <row r="88" spans="1:8">
      <c r="A88">
        <v>87</v>
      </c>
      <c r="B88" s="378"/>
      <c r="C88" s="379"/>
      <c r="D88" s="380"/>
      <c r="E88" s="381"/>
      <c r="F88" s="381"/>
      <c r="G88" s="382"/>
      <c r="H88" s="382"/>
    </row>
    <row r="89" spans="1:8">
      <c r="A89">
        <v>88</v>
      </c>
      <c r="B89" s="378"/>
      <c r="C89" s="379"/>
      <c r="D89" s="380"/>
      <c r="E89" s="381"/>
      <c r="F89" s="381"/>
      <c r="G89" s="382"/>
      <c r="H89" s="382"/>
    </row>
    <row r="90" spans="1:8">
      <c r="A90">
        <v>89</v>
      </c>
      <c r="B90" s="378"/>
      <c r="C90" s="379"/>
      <c r="D90" s="380"/>
      <c r="E90" s="381"/>
      <c r="F90" s="381"/>
      <c r="G90" s="382"/>
      <c r="H90" s="382"/>
    </row>
    <row r="91" spans="1:8">
      <c r="A91">
        <v>90</v>
      </c>
      <c r="B91" s="378"/>
      <c r="C91" s="379"/>
      <c r="D91" s="380"/>
      <c r="E91" s="381"/>
      <c r="F91" s="381"/>
      <c r="G91" s="382"/>
      <c r="H91" s="382"/>
    </row>
    <row r="92" spans="1:8">
      <c r="A92">
        <v>91</v>
      </c>
      <c r="B92" s="378"/>
      <c r="C92" s="379"/>
      <c r="D92" s="380"/>
      <c r="E92" s="381"/>
      <c r="F92" s="381"/>
      <c r="G92" s="382"/>
      <c r="H92" s="382"/>
    </row>
    <row r="93" spans="1:8">
      <c r="A93">
        <v>92</v>
      </c>
      <c r="B93" s="378"/>
      <c r="C93" s="379"/>
      <c r="D93" s="380"/>
      <c r="E93" s="381"/>
      <c r="F93" s="381"/>
      <c r="G93" s="382"/>
      <c r="H93" s="382"/>
    </row>
    <row r="94" spans="1:8">
      <c r="A94">
        <v>93</v>
      </c>
      <c r="B94" s="378"/>
      <c r="C94" s="379"/>
      <c r="D94" s="380"/>
      <c r="E94" s="381"/>
      <c r="F94" s="381"/>
      <c r="G94" s="382"/>
      <c r="H94" s="382"/>
    </row>
    <row r="95" spans="1:8">
      <c r="A95">
        <v>94</v>
      </c>
      <c r="B95" s="378"/>
      <c r="C95" s="379"/>
      <c r="D95" s="380"/>
      <c r="E95" s="381"/>
      <c r="F95" s="381"/>
      <c r="G95" s="382"/>
      <c r="H95" s="382"/>
    </row>
    <row r="96" spans="1:8">
      <c r="A96">
        <v>95</v>
      </c>
      <c r="B96" s="378"/>
      <c r="C96" s="379"/>
      <c r="D96" s="380"/>
      <c r="E96" s="381"/>
      <c r="F96" s="381"/>
      <c r="G96" s="382"/>
      <c r="H96" s="382"/>
    </row>
    <row r="97" spans="1:8">
      <c r="A97">
        <v>96</v>
      </c>
      <c r="B97" s="378"/>
      <c r="C97" s="379"/>
      <c r="D97" s="380"/>
      <c r="E97" s="381"/>
      <c r="F97" s="381"/>
      <c r="G97" s="382"/>
      <c r="H97" s="382"/>
    </row>
    <row r="98" spans="1:8">
      <c r="A98">
        <v>97</v>
      </c>
      <c r="B98" s="378"/>
      <c r="C98" s="379"/>
      <c r="D98" s="380"/>
      <c r="E98" s="381"/>
      <c r="F98" s="381"/>
      <c r="G98" s="382"/>
      <c r="H98" s="382"/>
    </row>
    <row r="99" spans="1:8">
      <c r="A99">
        <v>98</v>
      </c>
      <c r="B99" s="378"/>
      <c r="C99" s="379"/>
      <c r="D99" s="380"/>
      <c r="E99" s="381"/>
      <c r="F99" s="381"/>
      <c r="G99" s="382"/>
      <c r="H99" s="382"/>
    </row>
    <row r="100" spans="1:8">
      <c r="A100">
        <v>99</v>
      </c>
      <c r="B100" s="378"/>
      <c r="C100" s="379"/>
      <c r="D100" s="380"/>
      <c r="E100" s="381"/>
      <c r="F100" s="381"/>
      <c r="G100" s="382"/>
      <c r="H100" s="382"/>
    </row>
    <row r="101" spans="1:8">
      <c r="A101">
        <v>100</v>
      </c>
      <c r="B101" s="366"/>
      <c r="C101" s="367"/>
      <c r="D101" s="368"/>
      <c r="E101" s="369"/>
      <c r="F101" s="369"/>
      <c r="G101" s="370"/>
      <c r="H101" s="370"/>
    </row>
  </sheetData>
  <phoneticPr fontId="3"/>
  <dataValidations count="1">
    <dataValidation allowBlank="1" showInputMessage="1" showErrorMessage="1" promptTitle="◆◇◆◇　期日の入力　◇◆◇◆" prompt="_x000a_「2/3」または「2011/2/3」と入力すれば、_x000a_「2011年2月3日」として認識されます。" sqref="C29 C69 C63 C57 C50 C43 C2 C9 C16 C23 C36 C74:C100"/>
  </dataValidations>
  <pageMargins left="0.7" right="0.7" top="0.75" bottom="0.75" header="0.3" footer="0.3"/>
  <pageSetup paperSize="9"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4"/>
  <sheetViews>
    <sheetView workbookViewId="0">
      <selection activeCell="Q19" sqref="Q19"/>
    </sheetView>
  </sheetViews>
  <sheetFormatPr defaultRowHeight="13.5"/>
  <cols>
    <col min="1" max="1" width="5.875" style="138" bestFit="1" customWidth="1"/>
    <col min="2" max="2" width="6.625" style="138" bestFit="1" customWidth="1"/>
    <col min="3" max="4" width="8.625" style="138" customWidth="1"/>
    <col min="5" max="5" width="2.625" style="138" customWidth="1"/>
    <col min="6" max="6" width="5.875" style="138" bestFit="1" customWidth="1"/>
    <col min="7" max="7" width="6.625" style="138" bestFit="1" customWidth="1"/>
    <col min="8" max="9" width="8.625" style="138" customWidth="1"/>
    <col min="10" max="10" width="2.625" style="138" customWidth="1"/>
    <col min="11" max="11" width="5.875" style="138" bestFit="1" customWidth="1"/>
    <col min="12" max="12" width="6.625" style="138" bestFit="1" customWidth="1"/>
    <col min="13" max="14" width="8.625" style="138" customWidth="1"/>
    <col min="15" max="16384" width="9" style="138"/>
  </cols>
  <sheetData>
    <row r="2" spans="1:20" ht="30.75">
      <c r="A2" s="487" t="s">
        <v>262</v>
      </c>
      <c r="B2" s="487"/>
      <c r="C2" s="487"/>
      <c r="D2" s="487"/>
      <c r="E2" s="487"/>
      <c r="F2" s="487"/>
      <c r="G2" s="487"/>
      <c r="H2" s="487"/>
      <c r="I2" s="487"/>
      <c r="J2" s="487"/>
      <c r="K2" s="487"/>
      <c r="L2" s="487"/>
      <c r="M2" s="487"/>
      <c r="N2" s="487"/>
    </row>
    <row r="3" spans="1:20" ht="31.5" thickBot="1">
      <c r="A3" s="345"/>
      <c r="B3" s="345"/>
      <c r="C3" s="345"/>
      <c r="D3" s="345"/>
      <c r="E3" s="345"/>
      <c r="F3" s="345"/>
      <c r="G3" s="345"/>
      <c r="H3" s="345"/>
      <c r="I3" s="345"/>
      <c r="J3" s="345"/>
      <c r="K3" s="345"/>
      <c r="L3" s="345"/>
      <c r="M3" s="345"/>
      <c r="N3" s="345"/>
    </row>
    <row r="4" spans="1:20" s="248" customFormat="1" ht="30" customHeight="1" thickTop="1" thickBot="1">
      <c r="A4" s="491" t="str">
        <f>IF(ゲーム記号="","",ゲーム記号)</f>
        <v>3A1</v>
      </c>
      <c r="B4" s="492"/>
      <c r="C4" s="493">
        <f>IF(期日="","",期日)</f>
        <v>40577</v>
      </c>
      <c r="D4" s="494"/>
      <c r="E4" s="494"/>
      <c r="F4" s="494"/>
      <c r="G4" s="495">
        <f>IF(開始時刻="","",開始時刻)</f>
        <v>0.54166666666666663</v>
      </c>
      <c r="H4" s="495"/>
      <c r="I4" s="496" t="str">
        <f>IF(会場="","","会場： "&amp;会場)</f>
        <v>会場： □□市総合体育館</v>
      </c>
      <c r="J4" s="496"/>
      <c r="K4" s="496"/>
      <c r="L4" s="496"/>
      <c r="M4" s="496"/>
      <c r="N4" s="496"/>
      <c r="O4" s="285"/>
      <c r="P4" s="285"/>
      <c r="Q4" s="285"/>
      <c r="R4" s="285"/>
      <c r="S4" s="285"/>
      <c r="T4" s="285"/>
    </row>
    <row r="5" spans="1:20" ht="14.25" thickTop="1">
      <c r="D5" s="351" t="s">
        <v>271</v>
      </c>
      <c r="H5" s="351" t="s">
        <v>272</v>
      </c>
    </row>
    <row r="6" spans="1:20" ht="21">
      <c r="D6" s="488" t="str">
        <f>ﾁｰﾑA</f>
        <v>東西大学</v>
      </c>
      <c r="E6" s="489"/>
      <c r="F6" s="490"/>
      <c r="G6" s="351" t="s">
        <v>270</v>
      </c>
      <c r="H6" s="488" t="str">
        <f>ﾁｰﾑB</f>
        <v>南北銀行</v>
      </c>
      <c r="I6" s="489"/>
      <c r="J6" s="490"/>
    </row>
    <row r="7" spans="1:20" ht="35.1" customHeight="1"/>
    <row r="8" spans="1:20" ht="35.1" customHeight="1">
      <c r="A8" s="348" t="s">
        <v>212</v>
      </c>
      <c r="B8" s="344" t="s">
        <v>204</v>
      </c>
      <c r="C8" s="346" t="s">
        <v>236</v>
      </c>
      <c r="D8" s="347" t="s">
        <v>235</v>
      </c>
      <c r="E8" s="349"/>
      <c r="F8" s="348" t="s">
        <v>212</v>
      </c>
      <c r="G8" s="344" t="s">
        <v>204</v>
      </c>
      <c r="H8" s="346" t="s">
        <v>236</v>
      </c>
      <c r="I8" s="347" t="s">
        <v>235</v>
      </c>
      <c r="J8" s="349"/>
      <c r="K8" s="348" t="s">
        <v>212</v>
      </c>
      <c r="L8" s="344" t="s">
        <v>204</v>
      </c>
      <c r="M8" s="346" t="s">
        <v>236</v>
      </c>
      <c r="N8" s="347" t="s">
        <v>235</v>
      </c>
    </row>
    <row r="9" spans="1:20" ht="35.1" customHeight="1">
      <c r="A9" s="484" t="s">
        <v>209</v>
      </c>
      <c r="B9" s="154">
        <v>7</v>
      </c>
      <c r="C9" s="189"/>
      <c r="D9" s="175"/>
      <c r="F9" s="484" t="s">
        <v>268</v>
      </c>
      <c r="G9" s="158">
        <v>7</v>
      </c>
      <c r="H9" s="340"/>
      <c r="I9" s="341"/>
      <c r="K9" s="484" t="s">
        <v>264</v>
      </c>
      <c r="L9" s="158">
        <v>2</v>
      </c>
      <c r="M9" s="340"/>
      <c r="N9" s="341"/>
    </row>
    <row r="10" spans="1:20" ht="35.1" customHeight="1">
      <c r="A10" s="485"/>
      <c r="B10" s="152">
        <v>6</v>
      </c>
      <c r="C10" s="190"/>
      <c r="D10" s="184"/>
      <c r="F10" s="485"/>
      <c r="G10" s="152">
        <v>6</v>
      </c>
      <c r="H10" s="190"/>
      <c r="I10" s="184"/>
      <c r="K10" s="485"/>
      <c r="L10" s="152">
        <v>1</v>
      </c>
      <c r="M10" s="190"/>
      <c r="N10" s="184"/>
    </row>
    <row r="11" spans="1:20" ht="35.1" customHeight="1">
      <c r="A11" s="485"/>
      <c r="B11" s="158">
        <v>5</v>
      </c>
      <c r="C11" s="190"/>
      <c r="D11" s="184"/>
      <c r="F11" s="485"/>
      <c r="G11" s="158">
        <v>5</v>
      </c>
      <c r="H11" s="190"/>
      <c r="I11" s="184"/>
      <c r="K11" s="485"/>
      <c r="L11" s="342">
        <v>0</v>
      </c>
      <c r="M11" s="194"/>
      <c r="N11" s="188"/>
    </row>
    <row r="12" spans="1:20" ht="35.1" customHeight="1">
      <c r="A12" s="485"/>
      <c r="B12" s="152">
        <v>4</v>
      </c>
      <c r="C12" s="190"/>
      <c r="D12" s="184"/>
      <c r="F12" s="485"/>
      <c r="G12" s="152">
        <v>4</v>
      </c>
      <c r="H12" s="190"/>
      <c r="I12" s="184"/>
      <c r="K12" s="484" t="s">
        <v>265</v>
      </c>
      <c r="L12" s="154">
        <v>2</v>
      </c>
      <c r="M12" s="192"/>
      <c r="N12" s="186"/>
    </row>
    <row r="13" spans="1:20" ht="35.1" customHeight="1">
      <c r="A13" s="485"/>
      <c r="B13" s="158">
        <v>3</v>
      </c>
      <c r="C13" s="190"/>
      <c r="D13" s="184"/>
      <c r="F13" s="485"/>
      <c r="G13" s="158">
        <v>3</v>
      </c>
      <c r="H13" s="190"/>
      <c r="I13" s="184"/>
      <c r="K13" s="485"/>
      <c r="L13" s="158">
        <v>1</v>
      </c>
      <c r="M13" s="194"/>
      <c r="N13" s="188"/>
    </row>
    <row r="14" spans="1:20" ht="35.1" customHeight="1">
      <c r="A14" s="485"/>
      <c r="B14" s="152">
        <v>2</v>
      </c>
      <c r="C14" s="190"/>
      <c r="D14" s="184"/>
      <c r="F14" s="485"/>
      <c r="G14" s="152">
        <v>2</v>
      </c>
      <c r="H14" s="190"/>
      <c r="I14" s="184"/>
      <c r="K14" s="486"/>
      <c r="L14" s="156">
        <v>0</v>
      </c>
      <c r="M14" s="191"/>
      <c r="N14" s="185"/>
    </row>
    <row r="15" spans="1:20" ht="35.1" customHeight="1">
      <c r="A15" s="485"/>
      <c r="B15" s="158">
        <v>1</v>
      </c>
      <c r="C15" s="194"/>
      <c r="D15" s="188"/>
      <c r="F15" s="485"/>
      <c r="G15" s="158">
        <v>1</v>
      </c>
      <c r="H15" s="194"/>
      <c r="I15" s="188"/>
      <c r="K15" s="484" t="s">
        <v>266</v>
      </c>
      <c r="L15" s="154">
        <v>2</v>
      </c>
      <c r="M15" s="192"/>
      <c r="N15" s="186"/>
    </row>
    <row r="16" spans="1:20" ht="35.1" customHeight="1">
      <c r="A16" s="486"/>
      <c r="B16" s="156">
        <v>0</v>
      </c>
      <c r="C16" s="191"/>
      <c r="D16" s="185"/>
      <c r="F16" s="485"/>
      <c r="G16" s="167">
        <v>0</v>
      </c>
      <c r="H16" s="194"/>
      <c r="I16" s="188"/>
      <c r="K16" s="485"/>
      <c r="L16" s="152">
        <v>1</v>
      </c>
      <c r="M16" s="190"/>
      <c r="N16" s="184"/>
    </row>
    <row r="17" spans="1:14" ht="35.1" customHeight="1">
      <c r="A17" s="485" t="s">
        <v>263</v>
      </c>
      <c r="B17" s="158">
        <v>7</v>
      </c>
      <c r="C17" s="193"/>
      <c r="D17" s="187"/>
      <c r="F17" s="484" t="s">
        <v>269</v>
      </c>
      <c r="G17" s="154">
        <v>7</v>
      </c>
      <c r="H17" s="192"/>
      <c r="I17" s="186"/>
      <c r="K17" s="486"/>
      <c r="L17" s="350">
        <v>0</v>
      </c>
      <c r="M17" s="191"/>
      <c r="N17" s="185"/>
    </row>
    <row r="18" spans="1:14" ht="35.1" customHeight="1">
      <c r="A18" s="485"/>
      <c r="B18" s="152">
        <v>6</v>
      </c>
      <c r="C18" s="190"/>
      <c r="D18" s="184"/>
      <c r="F18" s="485"/>
      <c r="G18" s="152">
        <v>6</v>
      </c>
      <c r="H18" s="190"/>
      <c r="I18" s="184"/>
      <c r="K18" s="484" t="s">
        <v>267</v>
      </c>
      <c r="L18" s="152">
        <v>2</v>
      </c>
      <c r="M18" s="190"/>
      <c r="N18" s="184"/>
    </row>
    <row r="19" spans="1:14" ht="35.1" customHeight="1">
      <c r="A19" s="485"/>
      <c r="B19" s="158">
        <v>5</v>
      </c>
      <c r="C19" s="190"/>
      <c r="D19" s="184"/>
      <c r="F19" s="485"/>
      <c r="G19" s="158">
        <v>5</v>
      </c>
      <c r="H19" s="190"/>
      <c r="I19" s="184"/>
      <c r="K19" s="485"/>
      <c r="L19" s="158">
        <v>1</v>
      </c>
      <c r="M19" s="190"/>
      <c r="N19" s="184"/>
    </row>
    <row r="20" spans="1:14" ht="35.1" customHeight="1">
      <c r="A20" s="485"/>
      <c r="B20" s="152">
        <v>4</v>
      </c>
      <c r="C20" s="190"/>
      <c r="D20" s="184"/>
      <c r="F20" s="485"/>
      <c r="G20" s="152">
        <v>4</v>
      </c>
      <c r="H20" s="190"/>
      <c r="I20" s="184"/>
      <c r="K20" s="486"/>
      <c r="L20" s="156">
        <v>0</v>
      </c>
      <c r="M20" s="191"/>
      <c r="N20" s="185"/>
    </row>
    <row r="21" spans="1:14" ht="35.1" customHeight="1">
      <c r="A21" s="485"/>
      <c r="B21" s="158">
        <v>3</v>
      </c>
      <c r="C21" s="190"/>
      <c r="D21" s="184"/>
      <c r="F21" s="485"/>
      <c r="G21" s="158">
        <v>3</v>
      </c>
      <c r="H21" s="190"/>
      <c r="I21" s="184"/>
    </row>
    <row r="22" spans="1:14" ht="35.1" customHeight="1">
      <c r="A22" s="485"/>
      <c r="B22" s="152">
        <v>2</v>
      </c>
      <c r="C22" s="190"/>
      <c r="D22" s="184"/>
      <c r="F22" s="485"/>
      <c r="G22" s="152">
        <v>2</v>
      </c>
      <c r="H22" s="190"/>
      <c r="I22" s="184"/>
    </row>
    <row r="23" spans="1:14" ht="35.1" customHeight="1">
      <c r="A23" s="485"/>
      <c r="B23" s="158">
        <v>1</v>
      </c>
      <c r="C23" s="190"/>
      <c r="D23" s="184"/>
      <c r="F23" s="485"/>
      <c r="G23" s="158">
        <v>1</v>
      </c>
      <c r="H23" s="190"/>
      <c r="I23" s="184"/>
    </row>
    <row r="24" spans="1:14" ht="35.1" customHeight="1">
      <c r="A24" s="486"/>
      <c r="B24" s="156">
        <v>0</v>
      </c>
      <c r="C24" s="191"/>
      <c r="D24" s="185"/>
      <c r="F24" s="486"/>
      <c r="G24" s="156">
        <v>0</v>
      </c>
      <c r="H24" s="191"/>
      <c r="I24" s="185"/>
    </row>
  </sheetData>
  <mergeCells count="15">
    <mergeCell ref="K18:K20"/>
    <mergeCell ref="A2:N2"/>
    <mergeCell ref="D6:F6"/>
    <mergeCell ref="H6:J6"/>
    <mergeCell ref="A17:A24"/>
    <mergeCell ref="F9:F16"/>
    <mergeCell ref="F17:F24"/>
    <mergeCell ref="K9:K11"/>
    <mergeCell ref="K15:K17"/>
    <mergeCell ref="A4:B4"/>
    <mergeCell ref="C4:F4"/>
    <mergeCell ref="G4:H4"/>
    <mergeCell ref="I4:N4"/>
    <mergeCell ref="A9:A16"/>
    <mergeCell ref="K12:K14"/>
  </mergeCells>
  <phoneticPr fontId="3"/>
  <printOptions horizontalCentered="1"/>
  <pageMargins left="0.78740157480314965" right="0.78740157480314965" top="0.39370078740157483" bottom="0.39370078740157483" header="0.51181102362204722" footer="0.51181102362204722"/>
  <pageSetup paperSize="9" scale="92" orientation="portrait" horizontalDpi="300"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31</vt:i4>
      </vt:variant>
    </vt:vector>
  </HeadingPairs>
  <TitlesOfParts>
    <vt:vector size="42" baseType="lpstr">
      <vt:lpstr>How2use</vt:lpstr>
      <vt:lpstr>入力_1</vt:lpstr>
      <vt:lpstr>入力_2</vt:lpstr>
      <vt:lpstr>集計表</vt:lpstr>
      <vt:lpstr>入力_3</vt:lpstr>
      <vt:lpstr>印刷</vt:lpstr>
      <vt:lpstr>チーム表</vt:lpstr>
      <vt:lpstr>ｹﾞｰﾑ表</vt:lpstr>
      <vt:lpstr>得点経過</vt:lpstr>
      <vt:lpstr>ﾘﾊﾞ･ｱｼ</vt:lpstr>
      <vt:lpstr>戦評ﾒﾓ</vt:lpstr>
      <vt:lpstr>game_list</vt:lpstr>
      <vt:lpstr>How2use!Print_Area</vt:lpstr>
      <vt:lpstr>チーム表!Print_Area</vt:lpstr>
      <vt:lpstr>ﾘﾊﾞ･ｱｼ!Print_Area</vt:lpstr>
      <vt:lpstr>印刷!Print_Area</vt:lpstr>
      <vt:lpstr>戦評ﾒﾓ!Print_Area</vt:lpstr>
      <vt:lpstr>得点経過!Print_Area</vt:lpstr>
      <vt:lpstr>入力_1!Print_Area</vt:lpstr>
      <vt:lpstr>入力_2!Print_Area</vt:lpstr>
      <vt:lpstr>入力_3!Print_Area</vt:lpstr>
      <vt:lpstr>How2use!Print_Titles</vt:lpstr>
      <vt:lpstr>team_list</vt:lpstr>
      <vt:lpstr>イベント記録欄</vt:lpstr>
      <vt:lpstr>ゲーム記号</vt:lpstr>
      <vt:lpstr>ｹﾞｰﾑ区分</vt:lpstr>
      <vt:lpstr>ﾁｰﾑA</vt:lpstr>
      <vt:lpstr>ﾁｰﾑA所属</vt:lpstr>
      <vt:lpstr>ﾁｰﾑA番号表</vt:lpstr>
      <vt:lpstr>ﾁｰﾑB</vt:lpstr>
      <vt:lpstr>ﾁｰﾑB所属</vt:lpstr>
      <vt:lpstr>ﾁｰﾑB番号表</vt:lpstr>
      <vt:lpstr>会場</vt:lpstr>
      <vt:lpstr>開始時刻</vt:lpstr>
      <vt:lpstr>期日</vt:lpstr>
      <vt:lpstr>得点経過!記録表</vt:lpstr>
      <vt:lpstr>入力_3!記録表</vt:lpstr>
      <vt:lpstr>記録表</vt:lpstr>
      <vt:lpstr>得点経過!入力域</vt:lpstr>
      <vt:lpstr>入力_3!入力域</vt:lpstr>
      <vt:lpstr>入力域</vt:lpstr>
      <vt:lpstr>変換表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西京高等学校</dc:creator>
  <cp:lastModifiedBy>小坂 祐三</cp:lastModifiedBy>
  <cp:lastPrinted>2011-11-01T20:50:16Z</cp:lastPrinted>
  <dcterms:created xsi:type="dcterms:W3CDTF">2003-06-27T02:20:13Z</dcterms:created>
  <dcterms:modified xsi:type="dcterms:W3CDTF">2022-03-07T03:55:16Z</dcterms:modified>
</cp:coreProperties>
</file>